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autoCompressPictures="0"/>
  <mc:AlternateContent xmlns:mc="http://schemas.openxmlformats.org/markup-compatibility/2006">
    <mc:Choice Requires="x15">
      <x15ac:absPath xmlns:x15ac="http://schemas.microsoft.com/office/spreadsheetml/2010/11/ac" url="https://thegoldstandard1.sharepoint.com/technical/Guests  Technical/March 2022 CONSULTATION Tools and Templates meth RECH MECD SDWS/RECH (TPDDTEC) V4.0/Final Branded/"/>
    </mc:Choice>
  </mc:AlternateContent>
  <xr:revisionPtr revIDLastSave="133" documentId="8_{2B8A6DE6-9555-47B7-993C-DD3CE9DE6646}" xr6:coauthVersionLast="47" xr6:coauthVersionMax="47" xr10:uidLastSave="{034876AA-529C-4C99-8E89-8A115DF3E923}"/>
  <bookViews>
    <workbookView xWindow="-19310" yWindow="-150" windowWidth="19420" windowHeight="10420" tabRatio="500" xr2:uid="{00000000-000D-0000-FFFF-FFFF00000000}"/>
  </bookViews>
  <sheets>
    <sheet name="Cover" sheetId="9" r:id="rId1"/>
    <sheet name="Read me" sheetId="2" r:id="rId2"/>
    <sheet name="Paired sampling" sheetId="5" r:id="rId3"/>
    <sheet name="Independent sampling" sheetId="7" r:id="rId4"/>
    <sheet name="Sheet1" sheetId="8" state="hidden" r:id="rId5"/>
  </sheets>
  <externalReferences>
    <externalReference r:id="rId6"/>
    <externalReference r:id="rId7"/>
    <externalReference r:id="rId8"/>
    <externalReference r:id="rId9"/>
  </externalReferences>
  <definedNames>
    <definedName name="__123Graph_D" hidden="1">[1]PkRp!#REF!</definedName>
    <definedName name="_Fill" hidden="1">#REF!</definedName>
    <definedName name="_Key1" hidden="1">[2]L_23!#REF!</definedName>
    <definedName name="_Key2" hidden="1">[2]L_23!#REF!</definedName>
    <definedName name="_Order1" hidden="1">0</definedName>
    <definedName name="_Sort" hidden="1">[3]UshDeb00!#REF!</definedName>
    <definedName name="aa" hidden="1">{#N/A,#N/A,FALSE,"M.42"}</definedName>
    <definedName name="d" hidden="1">[3]UshDeb00!#REF!</definedName>
    <definedName name="EE" hidden="1">{#N/A,#N/A,FALSE,"M.42"}</definedName>
    <definedName name="h" hidden="1">{#N/A,#N/A,FALSE,"M.31"}</definedName>
    <definedName name="ha" hidden="1">[2]L_23!#REF!</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hidden="1">{#N/A,#N/A,FALSE,"M.33"}</definedName>
    <definedName name="kinerja" hidden="1">{#N/A,#N/A,FALSE,"M.32"}</definedName>
    <definedName name="lamsd" hidden="1">{#N/A,#N/A,FALSE,"M.42"}</definedName>
    <definedName name="mj" hidden="1">{#N/A,#N/A,FALSE,"M.42"}</definedName>
    <definedName name="mmc" hidden="1">{#N/A,#N/A,FALSE,"M.42"}</definedName>
    <definedName name="mmd" hidden="1">{#N/A,#N/A,FALSE,"M.32"}</definedName>
    <definedName name="nnm" hidden="1">{#N/A,#N/A,FALSE,"M.43"}</definedName>
    <definedName name="nnnm" hidden="1">{#N/A,#N/A,FALSE,"M.42"}</definedName>
    <definedName name="p" hidden="1">{#N/A,#N/A,FALSE,"M.34"}</definedName>
    <definedName name="pp" hidden="1">{"'Sheet1'!$A$1:$H$145"}</definedName>
    <definedName name="prediksi_th03" hidden="1">{#N/A,#N/A,FALSE,"M.01";#N/A,#N/A,FALSE,"M.01"}</definedName>
    <definedName name="ProjectTypeQ">[4]MasterQ!#REF!</definedName>
    <definedName name="Q_39">[4]MasterQ!#REF!</definedName>
    <definedName name="Q_40">[4]MasterQ!#REF!,[4]MasterQ!#REF!</definedName>
    <definedName name="Q_46">[4]MasterQ!#REF!</definedName>
    <definedName name="Q_47">[4]MasterQ!#REF!</definedName>
    <definedName name="Q_49">[4]MasterQ!#REF!</definedName>
    <definedName name="Q_50">[4]MasterQ!#REF!</definedName>
    <definedName name="Q_52">[4]MasterQ!#REF!</definedName>
    <definedName name="Q_53">[4]MasterQ!#REF!</definedName>
    <definedName name="Q_54">[4]MasterQ!#REF!</definedName>
    <definedName name="Q_63">[4]MasterQ!#REF!</definedName>
    <definedName name="Q_64">[4]MasterQ!#REF!</definedName>
    <definedName name="Q_65">[4]MasterQ!#REF!</definedName>
    <definedName name="Q_66">[4]MasterQ!#REF!</definedName>
    <definedName name="Q_67">[4]MasterQ!#REF!</definedName>
    <definedName name="qqq" hidden="1">{#N/A,#N/A,FALSE,"M.42"}</definedName>
    <definedName name="qw" hidden="1">{#N/A,#N/A,FALSE,"M.33"}</definedName>
    <definedName name="s" hidden="1">{#N/A,#N/A,FALSE,"M.43"}</definedName>
    <definedName name="ss" hidden="1">{#N/A,#N/A,FALSE,"M.43"}</definedName>
    <definedName name="t" hidden="1">{#N/A,#N/A,FALSE,"M.02"}</definedName>
    <definedName name="u" hidden="1">{#N/A,#N/A,FALSE,"M.32"}</definedName>
    <definedName name="w" hidden="1">{#N/A,#N/A,FALSE,"M.01";#N/A,#N/A,FALSE,"M.01"}</definedName>
    <definedName name="wrn.M.01." hidden="1">{#N/A,#N/A,FALSE,"M.01"}</definedName>
    <definedName name="wrn.M.01D." hidden="1">{#N/A,#N/A,FALSE,"M.01";#N/A,#N/A,FALSE,"M.01"}</definedName>
    <definedName name="wrn.M.02." hidden="1">{#N/A,#N/A,FALSE,"M.02"}</definedName>
    <definedName name="wrn.M.31." hidden="1">{#N/A,#N/A,FALSE,"M.31"}</definedName>
    <definedName name="wrn.M.32." hidden="1">{#N/A,#N/A,FALSE,"M.32"}</definedName>
    <definedName name="wrn.M.33." hidden="1">{#N/A,#N/A,FALSE,"M.33"}</definedName>
    <definedName name="wrn.M.34." hidden="1">{#N/A,#N/A,FALSE,"M.34"}</definedName>
    <definedName name="wrn.M.41." hidden="1">{#N/A,#N/A,FALSE,"M.41"}</definedName>
    <definedName name="wrn.M.42" hidden="1">{#N/A,#N/A,FALSE,"M.41"}</definedName>
    <definedName name="wrn.M.42." hidden="1">{#N/A,#N/A,FALSE,"M.42"}</definedName>
    <definedName name="wrn.M.43." hidden="1">{#N/A,#N/A,FALSE,"M.43"}</definedName>
    <definedName name="wrn.PARA._.MARCO." hidden="1">{#N/A,#N/A,FALSE,"420-22 MOLIENDA";#N/A,#N/A,FALSE,"384-22 PREHOM. ADIT";#N/A,#N/A,FALSE,"560-23 MONT MEC ENFRIADOR";#N/A,#N/A,FALSE,"540-23 MONT MEC HORNO"}</definedName>
    <definedName name="x" hidden="1">{#N/A,#N/A,FALSE,"M.42"}</definedName>
    <definedName name="z" hidden="1">{#N/A,#N/A,FALSE,"M.01"}</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9" i="5" l="1"/>
  <c r="K20" i="5"/>
  <c r="K21" i="5"/>
  <c r="K22" i="5"/>
  <c r="K23" i="5"/>
  <c r="K24" i="5"/>
  <c r="K25" i="5"/>
  <c r="K26" i="5"/>
  <c r="K27" i="5"/>
  <c r="K28" i="5"/>
  <c r="K29" i="5"/>
  <c r="M5" i="7"/>
  <c r="M19" i="7"/>
  <c r="M8" i="7"/>
  <c r="M9" i="7"/>
  <c r="M10" i="7"/>
  <c r="M11" i="7"/>
  <c r="M12"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X6" i="7"/>
  <c r="Q5" i="7"/>
  <c r="Q19" i="7"/>
  <c r="Q8" i="7"/>
  <c r="Q9" i="7"/>
  <c r="Q10" i="7"/>
  <c r="Q11" i="7"/>
  <c r="Q12"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AB6" i="7"/>
  <c r="AB16" i="7"/>
  <c r="AI13" i="7"/>
  <c r="S5" i="7"/>
  <c r="S19" i="7"/>
  <c r="S20" i="7"/>
  <c r="S21" i="7"/>
  <c r="S22" i="7"/>
  <c r="S23" i="7"/>
  <c r="S24" i="7"/>
  <c r="S8" i="7"/>
  <c r="S9" i="7"/>
  <c r="S10" i="7"/>
  <c r="S11" i="7"/>
  <c r="S12"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AD6" i="7"/>
  <c r="AD10" i="7"/>
  <c r="O5" i="7"/>
  <c r="O8" i="7"/>
  <c r="O9" i="7"/>
  <c r="O10" i="7"/>
  <c r="O11" i="7"/>
  <c r="O12"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Z6" i="7"/>
  <c r="AD11" i="7"/>
  <c r="AD12" i="7"/>
  <c r="AD7" i="7"/>
  <c r="AD16" i="7"/>
  <c r="AD17" i="7"/>
  <c r="AB8" i="7"/>
  <c r="AB7" i="7"/>
  <c r="AB10" i="7"/>
  <c r="AB11" i="7"/>
  <c r="AB12" i="7"/>
  <c r="X7" i="7"/>
  <c r="AB17" i="7"/>
  <c r="R5" i="7"/>
  <c r="R19" i="7"/>
  <c r="R20" i="7"/>
  <c r="R21" i="7"/>
  <c r="R22" i="7"/>
  <c r="R23" i="7"/>
  <c r="R8" i="7"/>
  <c r="R9" i="7"/>
  <c r="R10" i="7"/>
  <c r="R11" i="7"/>
  <c r="R12"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AC6" i="7"/>
  <c r="N5" i="7"/>
  <c r="N8" i="7"/>
  <c r="N9" i="7"/>
  <c r="N10" i="7"/>
  <c r="N11" i="7"/>
  <c r="N12"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Y6" i="7"/>
  <c r="Y7" i="7"/>
  <c r="AC7" i="7"/>
  <c r="AC10" i="7"/>
  <c r="AC11" i="7"/>
  <c r="AC12" i="7"/>
  <c r="AC16" i="7"/>
  <c r="AC17" i="7"/>
  <c r="P5" i="7"/>
  <c r="P8" i="7"/>
  <c r="P9" i="7"/>
  <c r="P10" i="7"/>
  <c r="P11" i="7"/>
  <c r="P12"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AA6" i="7"/>
  <c r="L5" i="7"/>
  <c r="L8" i="7"/>
  <c r="L9" i="7"/>
  <c r="L10" i="7"/>
  <c r="L11" i="7"/>
  <c r="L12"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W6" i="7"/>
  <c r="W7" i="7"/>
  <c r="AA7" i="7"/>
  <c r="AA10" i="7"/>
  <c r="AA11" i="7"/>
  <c r="AA12" i="7"/>
  <c r="AA16" i="7"/>
  <c r="AA17" i="7"/>
  <c r="AA13" i="7"/>
  <c r="K8" i="5"/>
  <c r="K9" i="5"/>
  <c r="K10" i="5"/>
  <c r="K11" i="5"/>
  <c r="K12" i="5"/>
  <c r="O19" i="5"/>
  <c r="O20" i="5"/>
  <c r="O21" i="5"/>
  <c r="O22" i="5"/>
  <c r="O23" i="5"/>
  <c r="O24" i="5"/>
  <c r="O25" i="5"/>
  <c r="O26" i="5"/>
  <c r="O27" i="5"/>
  <c r="O28" i="5"/>
  <c r="O29" i="5"/>
  <c r="V7" i="5"/>
  <c r="V8" i="5"/>
  <c r="V9" i="5"/>
  <c r="V6" i="5"/>
  <c r="V10" i="5"/>
  <c r="V11" i="5"/>
  <c r="V16" i="5"/>
  <c r="V17" i="5"/>
  <c r="AA8" i="7"/>
  <c r="W8" i="7"/>
  <c r="M19" i="5"/>
  <c r="S17" i="7"/>
  <c r="AD5" i="7"/>
  <c r="Q17" i="7"/>
  <c r="AB5" i="7"/>
  <c r="J17" i="7"/>
  <c r="R17" i="7"/>
  <c r="AC5" i="7"/>
  <c r="H17" i="7"/>
  <c r="P17" i="7"/>
  <c r="AA5" i="7"/>
  <c r="O17" i="7"/>
  <c r="Z5" i="7"/>
  <c r="M17" i="7"/>
  <c r="X5" i="7"/>
  <c r="N17" i="7"/>
  <c r="Y5" i="7"/>
  <c r="L17" i="7"/>
  <c r="W5" i="7"/>
  <c r="Q4" i="7"/>
  <c r="R4" i="7"/>
  <c r="S4" i="7"/>
  <c r="P4" i="7"/>
  <c r="N4" i="7"/>
  <c r="O4" i="7"/>
  <c r="M4" i="7"/>
  <c r="L4" i="7"/>
  <c r="Z7" i="7"/>
  <c r="AD13" i="7"/>
  <c r="AB13" i="7"/>
  <c r="AD8" i="7"/>
  <c r="AC8" i="7"/>
  <c r="Z8" i="7"/>
  <c r="Y8" i="7"/>
  <c r="X8" i="7"/>
  <c r="L19" i="5"/>
  <c r="L20" i="5"/>
  <c r="L21" i="5"/>
  <c r="L22" i="5"/>
  <c r="L23" i="5"/>
  <c r="L24" i="5"/>
  <c r="L25" i="5"/>
  <c r="L26" i="5"/>
  <c r="L27" i="5"/>
  <c r="L28" i="5"/>
  <c r="L29" i="5"/>
  <c r="L8" i="5"/>
  <c r="L9" i="5"/>
  <c r="L10" i="5"/>
  <c r="L11" i="5"/>
  <c r="L12" i="5"/>
  <c r="P19" i="5"/>
  <c r="P20" i="5"/>
  <c r="P21" i="5"/>
  <c r="P22" i="5"/>
  <c r="P23" i="5"/>
  <c r="P24" i="5"/>
  <c r="P25" i="5"/>
  <c r="P26" i="5"/>
  <c r="P27" i="5"/>
  <c r="P28" i="5"/>
  <c r="P29" i="5"/>
  <c r="W7" i="5"/>
  <c r="M20" i="5"/>
  <c r="M21" i="5"/>
  <c r="M22" i="5"/>
  <c r="M23" i="5"/>
  <c r="M24" i="5"/>
  <c r="M25" i="5"/>
  <c r="M26" i="5"/>
  <c r="M27" i="5"/>
  <c r="M28" i="5"/>
  <c r="M29" i="5"/>
  <c r="M8" i="5"/>
  <c r="M9" i="5"/>
  <c r="M10" i="5"/>
  <c r="M11" i="5"/>
  <c r="M12" i="5"/>
  <c r="Q19" i="5"/>
  <c r="Q20" i="5"/>
  <c r="Q21" i="5"/>
  <c r="Q22" i="5"/>
  <c r="Q23" i="5"/>
  <c r="Q24" i="5"/>
  <c r="Q25" i="5"/>
  <c r="Q26" i="5"/>
  <c r="Q27" i="5"/>
  <c r="Q28" i="5"/>
  <c r="Q29" i="5"/>
  <c r="X7" i="5"/>
  <c r="N19" i="5"/>
  <c r="R19" i="5"/>
  <c r="N20" i="5"/>
  <c r="N21" i="5"/>
  <c r="N22" i="5"/>
  <c r="N23" i="5"/>
  <c r="N24" i="5"/>
  <c r="N25" i="5"/>
  <c r="N26" i="5"/>
  <c r="N27" i="5"/>
  <c r="N28" i="5"/>
  <c r="N29" i="5"/>
  <c r="N8" i="5"/>
  <c r="N9" i="5"/>
  <c r="N10" i="5"/>
  <c r="N11" i="5"/>
  <c r="N12" i="5"/>
  <c r="R20" i="5"/>
  <c r="R21" i="5"/>
  <c r="R22" i="5"/>
  <c r="R23" i="5"/>
  <c r="R24" i="5"/>
  <c r="R25" i="5"/>
  <c r="R26" i="5"/>
  <c r="R27" i="5"/>
  <c r="R28" i="5"/>
  <c r="R29" i="5"/>
  <c r="Y7" i="5"/>
  <c r="Y8" i="5"/>
  <c r="Y9" i="5"/>
  <c r="Y6" i="5"/>
  <c r="Y10" i="5"/>
  <c r="Y11" i="5"/>
  <c r="Y16" i="5"/>
  <c r="Y17" i="5"/>
  <c r="X6" i="5"/>
  <c r="X8" i="5"/>
  <c r="X9" i="5"/>
  <c r="X10" i="5"/>
  <c r="X11" i="5"/>
  <c r="X16" i="5"/>
  <c r="X17" i="5"/>
  <c r="W8" i="5"/>
  <c r="W9" i="5"/>
  <c r="W6" i="5"/>
  <c r="W10" i="5"/>
  <c r="W11" i="5"/>
  <c r="W16" i="5"/>
  <c r="W17" i="5"/>
  <c r="AG12" i="7"/>
  <c r="AG13" i="7"/>
  <c r="AC13" i="7"/>
  <c r="K17" i="5"/>
  <c r="R17" i="5"/>
  <c r="Q17" i="5"/>
  <c r="P17" i="5"/>
  <c r="O17" i="5"/>
  <c r="N17" i="5"/>
  <c r="M17" i="5"/>
  <c r="L17" i="5"/>
  <c r="L6" i="7"/>
  <c r="M6" i="7"/>
  <c r="N6" i="7"/>
  <c r="O6" i="7"/>
  <c r="L7" i="7"/>
  <c r="M7" i="7"/>
  <c r="N7" i="7"/>
  <c r="O7" i="7"/>
  <c r="K4" i="5"/>
  <c r="AI15" i="7"/>
  <c r="AI14" i="7"/>
  <c r="AI12" i="7"/>
  <c r="AG15" i="7"/>
  <c r="AG14" i="7"/>
  <c r="S6" i="7"/>
  <c r="S7" i="7"/>
  <c r="R6" i="7"/>
  <c r="R7" i="7"/>
  <c r="Q6" i="7"/>
  <c r="Q7" i="7"/>
  <c r="P6" i="7"/>
  <c r="V12" i="5"/>
  <c r="X12" i="5"/>
  <c r="Y12" i="5"/>
  <c r="W12" i="5"/>
  <c r="N5" i="5"/>
  <c r="K5" i="5"/>
  <c r="AD11" i="5"/>
  <c r="M5" i="5"/>
  <c r="M6" i="5"/>
  <c r="M7" i="5"/>
  <c r="AD13" i="5"/>
  <c r="AD12" i="5"/>
  <c r="N4" i="5"/>
  <c r="Y5" i="5"/>
  <c r="AB13" i="5"/>
  <c r="M4" i="5"/>
  <c r="X5" i="5"/>
  <c r="AB12" i="5"/>
  <c r="L4" i="5"/>
  <c r="W5" i="5"/>
  <c r="AB11" i="5"/>
  <c r="V5" i="5"/>
  <c r="AB10" i="5"/>
  <c r="L6" i="5"/>
  <c r="L5" i="5"/>
  <c r="L7" i="5"/>
  <c r="N6" i="5"/>
  <c r="N7" i="5"/>
  <c r="P7" i="7"/>
  <c r="K6" i="5"/>
  <c r="K7" i="5"/>
  <c r="AD10" i="5"/>
</calcChain>
</file>

<file path=xl/sharedStrings.xml><?xml version="1.0" encoding="utf-8"?>
<sst xmlns="http://schemas.openxmlformats.org/spreadsheetml/2006/main" count="289" uniqueCount="205">
  <si>
    <t>Applicable methodology</t>
  </si>
  <si>
    <t>Standard</t>
  </si>
  <si>
    <t>GS4GG</t>
  </si>
  <si>
    <t>Methodology</t>
  </si>
  <si>
    <t>TPDDTEC, version 4.0</t>
  </si>
  <si>
    <t>Date</t>
  </si>
  <si>
    <t xml:space="preserve">Survey questionnaires </t>
  </si>
  <si>
    <t>Publication date</t>
  </si>
  <si>
    <t>Version No</t>
  </si>
  <si>
    <t>Applicablity</t>
  </si>
  <si>
    <t>Kitchen performance test results assessment to assist on step 8 statistical analysis  to estimate the mean fuel savings  per ANNEX - 2: COMPLEMENTARY GUIDELINES FOR KITCHEN PERFORMANCE TESTING for further details.</t>
  </si>
  <si>
    <t>Document history</t>
  </si>
  <si>
    <t>Version</t>
  </si>
  <si>
    <t xml:space="preserve"> Summary of changes </t>
  </si>
  <si>
    <t>Applicable to projects where multifuel situtaion exists. For single fuel situation, please use single fuel KPT result analyser.</t>
  </si>
  <si>
    <t>This tool follows these steps:</t>
  </si>
  <si>
    <t xml:space="preserve">Further guidelines are available in each worksheet as per sampling approach followed. </t>
  </si>
  <si>
    <t xml:space="preserve">Step -1 </t>
  </si>
  <si>
    <t xml:space="preserve">Outlier Identification </t>
  </si>
  <si>
    <t xml:space="preserve">Before beginning the analysis, be sure to check for “outliers”, i.e. values which are very different to the majority of the sample. Outliers should be examined to check for mistakes with data recording, or investigated to ascertain if there were unusual circumstances which led to that result. If so, then the observation should be removed or corrected before the analysis. The distribution of sample values should also be checked for skewness. This tool follows inter-quartile range (IQR) method to identify outliers, however there are other methods available which may be applied for outlier identificaitons. </t>
  </si>
  <si>
    <t>Step -2</t>
  </si>
  <si>
    <t>90/10 or 90/30 assessment</t>
  </si>
  <si>
    <t>Select the worksheet as per applied sampling approach.
PAIRED samples - households sampled in the baseline and the project situation are the same.
INDEPENDENT samples - households sampled in the project situation are different from households sampled in the baseline situation.</t>
  </si>
  <si>
    <t>Step -3</t>
  </si>
  <si>
    <t>Result</t>
  </si>
  <si>
    <t>The values should be applied for emission reduction calculation</t>
  </si>
  <si>
    <t>User shall only use blue shaded cells for inout, DO NOT CHANGE ANY OTHER CELL VALUE or FORMULA.</t>
  </si>
  <si>
    <t xml:space="preserve">Outlier removal </t>
  </si>
  <si>
    <t>90/30 assessment</t>
  </si>
  <si>
    <t>Step -3 Result</t>
  </si>
  <si>
    <t>Step 1.1</t>
  </si>
  <si>
    <t xml:space="preserve">Enter the KPT Serial number. The table autoexpands upon entering the serial number. </t>
  </si>
  <si>
    <t>Outlier identification</t>
  </si>
  <si>
    <t>Follow instructions as per cell T12</t>
  </si>
  <si>
    <t>Step 3.1</t>
  </si>
  <si>
    <t xml:space="preserve">Enter the average family size (adult equivalent) from KPT field data sheet. </t>
  </si>
  <si>
    <t>Step 1.2</t>
  </si>
  <si>
    <t xml:space="preserve">Enter the Household ID from the KPT field data sheet. </t>
  </si>
  <si>
    <t>Fuel type</t>
  </si>
  <si>
    <t>Step 3.2</t>
  </si>
  <si>
    <t>Select the applicable option from drop down list for fuel consumption value (Cell T12) as determined in step-2.</t>
  </si>
  <si>
    <t>Step 1.3</t>
  </si>
  <si>
    <t>Select the baseline fuel type and enter baseline fuel consumption value from KPT field data sheet. Please make sure that the values entered are in "fuel consumption/per capita per day".</t>
  </si>
  <si>
    <t>Mean</t>
  </si>
  <si>
    <t>Standard Deviation</t>
  </si>
  <si>
    <t>Sample Mean</t>
  </si>
  <si>
    <t>Step 1.4</t>
  </si>
  <si>
    <t>Select the project fuel type and enter project fuel consumption value from KPT field data sheet. Please make sure that the values entered are in "fuel consumption/per capita per day".</t>
  </si>
  <si>
    <t>COV</t>
  </si>
  <si>
    <t>Sample Size (valid count)</t>
  </si>
  <si>
    <t>Upper Quartile</t>
  </si>
  <si>
    <t>Lower Quartile</t>
  </si>
  <si>
    <t>Standard error</t>
  </si>
  <si>
    <t xml:space="preserve">Result </t>
  </si>
  <si>
    <t>Unit</t>
  </si>
  <si>
    <t>Interquartile Range</t>
  </si>
  <si>
    <t>What is the precision attained?</t>
  </si>
  <si>
    <t>Lower bound</t>
  </si>
  <si>
    <t>ton/hh/year</t>
  </si>
  <si>
    <t>Outlier Threshold (Upper)</t>
  </si>
  <si>
    <t>Does the result satisfy the 90/30 rule?</t>
  </si>
  <si>
    <t>Outlier Threshold (Lower)</t>
  </si>
  <si>
    <t xml:space="preserve">Fuel saving </t>
  </si>
  <si>
    <t>Mean value</t>
  </si>
  <si>
    <t>Fuel saving</t>
  </si>
  <si>
    <t>Outlier Identification</t>
  </si>
  <si>
    <t>kg/per capita/day</t>
  </si>
  <si>
    <t>Firewood</t>
  </si>
  <si>
    <t>Charcoal</t>
  </si>
  <si>
    <t xml:space="preserve">Dung Cake </t>
  </si>
  <si>
    <t xml:space="preserve">Crop residue </t>
  </si>
  <si>
    <t>A</t>
  </si>
  <si>
    <t>B</t>
  </si>
  <si>
    <t>C1</t>
  </si>
  <si>
    <t>C2</t>
  </si>
  <si>
    <t>C3</t>
  </si>
  <si>
    <t>C4</t>
  </si>
  <si>
    <t>D1</t>
  </si>
  <si>
    <t>D2</t>
  </si>
  <si>
    <t>D3</t>
  </si>
  <si>
    <t>D4</t>
  </si>
  <si>
    <t>E1</t>
  </si>
  <si>
    <t>E2</t>
  </si>
  <si>
    <t>E3</t>
  </si>
  <si>
    <t>E4</t>
  </si>
  <si>
    <t>F1</t>
  </si>
  <si>
    <t>F2</t>
  </si>
  <si>
    <t>F3</t>
  </si>
  <si>
    <t>F4</t>
  </si>
  <si>
    <t>XX0</t>
  </si>
  <si>
    <t>XX1</t>
  </si>
  <si>
    <t>XX2</t>
  </si>
  <si>
    <t>XX3</t>
  </si>
  <si>
    <t>XX4</t>
  </si>
  <si>
    <t>XX5</t>
  </si>
  <si>
    <t>XX6</t>
  </si>
  <si>
    <t>XX7</t>
  </si>
  <si>
    <t>XX8</t>
  </si>
  <si>
    <t>XX9</t>
  </si>
  <si>
    <t>XX10</t>
  </si>
  <si>
    <t xml:space="preserve">Outlier identification - Baseline </t>
  </si>
  <si>
    <t>Outlier identification - project</t>
  </si>
  <si>
    <t>Substep 1.1</t>
  </si>
  <si>
    <t xml:space="preserve">Enter the baseline KPT Serial number. The table autoexpands upon entering the serial number. </t>
  </si>
  <si>
    <t xml:space="preserve">Baseline Fuel consumption </t>
  </si>
  <si>
    <t xml:space="preserve">Project fuel consumption </t>
  </si>
  <si>
    <t>Substep 1.2</t>
  </si>
  <si>
    <t xml:space="preserve">Enter the Household ID from the baseline KPT field data sheet. </t>
  </si>
  <si>
    <t>Substep 1.3</t>
  </si>
  <si>
    <t>Enter the baseline fuel consumption value from baseline KPT field data sheet. Please make sure that the values entered are in "kg/per capita per day".</t>
  </si>
  <si>
    <t>Select the applicable option from drop down list for fuel consumption value as determined in step-2.</t>
  </si>
  <si>
    <t>Substep 1.4</t>
  </si>
  <si>
    <t xml:space="preserve">Enter the Household ID from the project KPT field data sheet. </t>
  </si>
  <si>
    <t>Substep 1.5</t>
  </si>
  <si>
    <t>Enter the project fuel consumption value from project KPT field data sheet. Please make sure that the values entered are in "kg/per capita per day".</t>
  </si>
  <si>
    <t xml:space="preserve">Fuel saving/ Fuel consumption </t>
  </si>
  <si>
    <t xml:space="preserve">Outliers identification - baseline  </t>
  </si>
  <si>
    <t>Outliers identification - project</t>
  </si>
  <si>
    <t>Baseline fuel conusumption</t>
  </si>
  <si>
    <t>Coal</t>
  </si>
  <si>
    <t>BF1</t>
  </si>
  <si>
    <t>BF2</t>
  </si>
  <si>
    <t>BF3</t>
  </si>
  <si>
    <t>BF4</t>
  </si>
  <si>
    <t>PF</t>
  </si>
  <si>
    <t>PF1</t>
  </si>
  <si>
    <t>PF2</t>
  </si>
  <si>
    <t>PF3</t>
  </si>
  <si>
    <t>PF4</t>
  </si>
  <si>
    <t>BFO1</t>
  </si>
  <si>
    <t>BFO2</t>
  </si>
  <si>
    <t>BFO3</t>
  </si>
  <si>
    <t>BFO4</t>
  </si>
  <si>
    <t>PFO1</t>
  </si>
  <si>
    <t>PFO2</t>
  </si>
  <si>
    <t>PFO3</t>
  </si>
  <si>
    <t>PFO4</t>
  </si>
  <si>
    <t>PX1</t>
  </si>
  <si>
    <t>PX2</t>
  </si>
  <si>
    <t>PX3</t>
  </si>
  <si>
    <t>PX4</t>
  </si>
  <si>
    <t>PX5</t>
  </si>
  <si>
    <t>PX6</t>
  </si>
  <si>
    <t>PX7</t>
  </si>
  <si>
    <t>PX8</t>
  </si>
  <si>
    <t>PX9</t>
  </si>
  <si>
    <t>PX10</t>
  </si>
  <si>
    <t>XX11</t>
  </si>
  <si>
    <t>PX11</t>
  </si>
  <si>
    <t>XX12</t>
  </si>
  <si>
    <t>PX12</t>
  </si>
  <si>
    <t>XX13</t>
  </si>
  <si>
    <t>PX13</t>
  </si>
  <si>
    <t>XX14</t>
  </si>
  <si>
    <t>PX14</t>
  </si>
  <si>
    <t>XX15</t>
  </si>
  <si>
    <t>PX15</t>
  </si>
  <si>
    <t>XX16</t>
  </si>
  <si>
    <t>PX16</t>
  </si>
  <si>
    <t>XX17</t>
  </si>
  <si>
    <t>PX17</t>
  </si>
  <si>
    <t>XX18</t>
  </si>
  <si>
    <t>PX18</t>
  </si>
  <si>
    <t>XX19</t>
  </si>
  <si>
    <t>PX19</t>
  </si>
  <si>
    <t>XX20</t>
  </si>
  <si>
    <t>PX20</t>
  </si>
  <si>
    <t>XX21</t>
  </si>
  <si>
    <t>PX21</t>
  </si>
  <si>
    <t>XX22</t>
  </si>
  <si>
    <t>PX22</t>
  </si>
  <si>
    <t>XX23</t>
  </si>
  <si>
    <t>PX23</t>
  </si>
  <si>
    <t>XX24</t>
  </si>
  <si>
    <t>PX24</t>
  </si>
  <si>
    <t>XX25</t>
  </si>
  <si>
    <t>PX25</t>
  </si>
  <si>
    <t>XX26</t>
  </si>
  <si>
    <t>PX26</t>
  </si>
  <si>
    <t>XX27</t>
  </si>
  <si>
    <t>PX27</t>
  </si>
  <si>
    <t>XX28</t>
  </si>
  <si>
    <t>PX28</t>
  </si>
  <si>
    <t>XX29</t>
  </si>
  <si>
    <t>PX29</t>
  </si>
  <si>
    <t>XX30</t>
  </si>
  <si>
    <t>PX30</t>
  </si>
  <si>
    <t>XX31</t>
  </si>
  <si>
    <t>PX31</t>
  </si>
  <si>
    <t>XX32</t>
  </si>
  <si>
    <t>PX32</t>
  </si>
  <si>
    <t>XX33</t>
  </si>
  <si>
    <t>XX34</t>
  </si>
  <si>
    <t>XX35</t>
  </si>
  <si>
    <t>XX36</t>
  </si>
  <si>
    <t>XX37</t>
  </si>
  <si>
    <t>XX38</t>
  </si>
  <si>
    <t>XX39</t>
  </si>
  <si>
    <t>XX40</t>
  </si>
  <si>
    <t>Select fuel type</t>
  </si>
  <si>
    <t>Select option</t>
  </si>
  <si>
    <t>Biomass pellets</t>
  </si>
  <si>
    <t>KPT Survey Questionnaire</t>
  </si>
  <si>
    <t>1.0</t>
  </si>
  <si>
    <t>1st adoption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</si>
</sst>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0"/>
      <color theme="1"/>
      <name val="Avenir-Book"/>
      <family val="2"/>
    </font>
    <font>
      <sz val="11"/>
      <color theme="1"/>
      <name val="Verdana"/>
      <family val="2"/>
      <scheme val="minor"/>
    </font>
    <font>
      <sz val="11"/>
      <color theme="1"/>
      <name val="Verdana"/>
      <family val="2"/>
      <scheme val="minor"/>
    </font>
    <font>
      <sz val="10"/>
      <color theme="1"/>
      <name val="Avenir-Book"/>
      <family val="2"/>
    </font>
    <font>
      <sz val="11"/>
      <color theme="1"/>
      <name val="Avenir-Book"/>
      <family val="2"/>
    </font>
    <font>
      <b/>
      <sz val="11"/>
      <color theme="1"/>
      <name val="Avenir-Book"/>
      <family val="2"/>
    </font>
    <font>
      <sz val="11"/>
      <color rgb="FFC00000"/>
      <name val="Avenir-Book"/>
      <family val="2"/>
    </font>
    <font>
      <b/>
      <sz val="11"/>
      <color theme="0"/>
      <name val="Avenir-Book"/>
      <family val="2"/>
    </font>
    <font>
      <u/>
      <sz val="10"/>
      <color theme="10"/>
      <name val="Avenir-Book"/>
      <family val="2"/>
    </font>
    <font>
      <u/>
      <sz val="10"/>
      <color theme="11"/>
      <name val="Avenir-Book"/>
      <family val="2"/>
    </font>
    <font>
      <i/>
      <sz val="11"/>
      <color theme="1"/>
      <name val="Avenir-Book"/>
    </font>
    <font>
      <i/>
      <sz val="11"/>
      <color rgb="FFC00000"/>
      <name val="Avenir-Book"/>
    </font>
    <font>
      <b/>
      <sz val="12"/>
      <color theme="0"/>
      <name val="Avenir-Book"/>
      <family val="2"/>
    </font>
    <font>
      <sz val="12"/>
      <color theme="0"/>
      <name val="Avenir-Book"/>
    </font>
    <font>
      <sz val="11"/>
      <color theme="0"/>
      <name val="Avenir-Book"/>
      <family val="2"/>
    </font>
    <font>
      <sz val="11"/>
      <color rgb="FF000000"/>
      <name val="Calibri"/>
      <family val="2"/>
    </font>
    <font>
      <sz val="11"/>
      <color theme="1"/>
      <name val="Calibri"/>
      <family val="2"/>
    </font>
    <font>
      <sz val="10"/>
      <color theme="1"/>
      <name val="Avenir Book"/>
      <family val="2"/>
    </font>
    <font>
      <i/>
      <sz val="10"/>
      <color theme="1"/>
      <name val="Avenir Book"/>
      <family val="2"/>
    </font>
    <font>
      <i/>
      <sz val="11"/>
      <color rgb="FFFF0000"/>
      <name val="Avenir-Book"/>
    </font>
    <font>
      <b/>
      <sz val="12"/>
      <color theme="1"/>
      <name val="Avenir-Book"/>
      <family val="2"/>
    </font>
    <font>
      <b/>
      <sz val="11"/>
      <color rgb="FFFF0000"/>
      <name val="Avenir-Book"/>
      <family val="2"/>
    </font>
    <font>
      <sz val="12"/>
      <color theme="1"/>
      <name val="Avenir-Book"/>
    </font>
    <font>
      <sz val="11"/>
      <color rgb="FFFF0000"/>
      <name val="Verdana"/>
      <family val="2"/>
      <scheme val="minor"/>
    </font>
    <font>
      <b/>
      <sz val="11"/>
      <color theme="1"/>
      <name val="Verdana"/>
      <family val="2"/>
      <scheme val="minor"/>
    </font>
    <font>
      <b/>
      <sz val="16"/>
      <color theme="0"/>
      <name val="Verdana"/>
      <family val="2"/>
      <scheme val="minor"/>
    </font>
    <font>
      <sz val="11"/>
      <name val="Verdana"/>
      <family val="2"/>
      <scheme val="minor"/>
    </font>
    <font>
      <sz val="11"/>
      <color theme="1"/>
      <name val="Abadi"/>
      <family val="2"/>
    </font>
    <font>
      <sz val="11"/>
      <color theme="1"/>
      <name val="Verdana"/>
      <family val="2"/>
    </font>
    <font>
      <b/>
      <sz val="24"/>
      <color theme="4"/>
      <name val="Verdana"/>
      <family val="2"/>
    </font>
    <font>
      <b/>
      <sz val="18"/>
      <color theme="4"/>
      <name val="Verdana"/>
      <family val="2"/>
    </font>
    <font>
      <sz val="11"/>
      <color theme="0"/>
      <name val="Verdana"/>
      <family val="2"/>
      <scheme val="minor"/>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bgColor theme="6"/>
      </patternFill>
    </fill>
    <fill>
      <patternFill patternType="solid">
        <fgColor theme="4" tint="0.79998168889431442"/>
        <bgColor indexed="64"/>
      </patternFill>
    </fill>
    <fill>
      <patternFill patternType="solid">
        <fgColor theme="3" tint="0.79998168889431442"/>
        <bgColor indexed="64"/>
      </patternFill>
    </fill>
    <fill>
      <patternFill patternType="solid">
        <fgColor theme="1"/>
        <bgColor theme="1"/>
      </patternFill>
    </fill>
    <fill>
      <patternFill patternType="solid">
        <fgColor rgb="FF00B9BD"/>
        <bgColor indexed="64"/>
      </patternFill>
    </fill>
    <fill>
      <patternFill patternType="solid">
        <fgColor rgb="FF00CCFF"/>
        <bgColor indexed="64"/>
      </patternFill>
    </fill>
    <fill>
      <patternFill patternType="solid">
        <fgColor theme="9" tint="0.39997558519241921"/>
        <bgColor indexed="64"/>
      </patternFill>
    </fill>
    <fill>
      <patternFill patternType="solid">
        <fgColor rgb="FFFFFFFF"/>
        <bgColor indexed="64"/>
      </patternFill>
    </fill>
    <fill>
      <patternFill patternType="solid">
        <fgColor theme="4"/>
        <bgColor indexed="64"/>
      </patternFill>
    </fill>
    <fill>
      <patternFill patternType="solid">
        <fgColor rgb="FFFFFF00"/>
        <bgColor indexed="64"/>
      </patternFill>
    </fill>
    <fill>
      <patternFill patternType="solid">
        <fgColor theme="9"/>
        <bgColor indexed="64"/>
      </patternFill>
    </fill>
  </fills>
  <borders count="95">
    <border>
      <left/>
      <right/>
      <top/>
      <bottom/>
      <diagonal/>
    </border>
    <border>
      <left/>
      <right/>
      <top style="medium">
        <color auto="1"/>
      </top>
      <bottom/>
      <diagonal/>
    </border>
    <border>
      <left/>
      <right/>
      <top style="thin">
        <color auto="1"/>
      </top>
      <bottom/>
      <diagonal/>
    </border>
    <border>
      <left/>
      <right/>
      <top/>
      <bottom style="thin">
        <color auto="1"/>
      </bottom>
      <diagonal/>
    </border>
    <border>
      <left/>
      <right/>
      <top style="thin">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1"/>
      </top>
      <bottom style="thin">
        <color theme="1"/>
      </bottom>
      <diagonal/>
    </border>
    <border>
      <left/>
      <right/>
      <top style="thin">
        <color auto="1"/>
      </top>
      <bottom style="thin">
        <color theme="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right style="thin">
        <color theme="1"/>
      </right>
      <top/>
      <bottom/>
      <diagonal/>
    </border>
    <border>
      <left/>
      <right/>
      <top/>
      <bottom style="thin">
        <color theme="1"/>
      </bottom>
      <diagonal/>
    </border>
    <border>
      <left style="thin">
        <color theme="0"/>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theme="0"/>
      </left>
      <right style="thin">
        <color theme="0"/>
      </right>
      <top style="thin">
        <color theme="1"/>
      </top>
      <bottom/>
      <diagonal/>
    </border>
    <border>
      <left style="thin">
        <color theme="0"/>
      </left>
      <right style="thin">
        <color theme="0"/>
      </right>
      <top/>
      <bottom style="thin">
        <color theme="1"/>
      </bottom>
      <diagonal/>
    </border>
    <border>
      <left/>
      <right style="thin">
        <color theme="3"/>
      </right>
      <top/>
      <bottom/>
      <diagonal/>
    </border>
    <border>
      <left style="thin">
        <color theme="3"/>
      </left>
      <right/>
      <top style="thin">
        <color auto="1"/>
      </top>
      <bottom/>
      <diagonal/>
    </border>
    <border>
      <left style="thin">
        <color theme="3"/>
      </left>
      <right/>
      <top/>
      <bottom/>
      <diagonal/>
    </border>
    <border>
      <left style="thin">
        <color theme="3"/>
      </left>
      <right style="thin">
        <color theme="3"/>
      </right>
      <top style="thin">
        <color theme="3"/>
      </top>
      <bottom style="thin">
        <color theme="3"/>
      </bottom>
      <diagonal/>
    </border>
    <border>
      <left style="thin">
        <color theme="1"/>
      </left>
      <right style="thin">
        <color theme="1"/>
      </right>
      <top style="thin">
        <color theme="1"/>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right/>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hair">
        <color theme="3"/>
      </left>
      <right style="thin">
        <color theme="3"/>
      </right>
      <top style="thin">
        <color theme="3"/>
      </top>
      <bottom style="hair">
        <color theme="3"/>
      </bottom>
      <diagonal/>
    </border>
    <border>
      <left style="thin">
        <color theme="3"/>
      </left>
      <right style="hair">
        <color theme="3"/>
      </right>
      <top style="thin">
        <color theme="3"/>
      </top>
      <bottom style="hair">
        <color theme="3"/>
      </bottom>
      <diagonal/>
    </border>
    <border>
      <left style="thin">
        <color theme="3"/>
      </left>
      <right style="thin">
        <color theme="3"/>
      </right>
      <top/>
      <bottom/>
      <diagonal/>
    </border>
    <border>
      <left style="thin">
        <color theme="3"/>
      </left>
      <right/>
      <top style="thin">
        <color auto="1"/>
      </top>
      <bottom style="thin">
        <color auto="1"/>
      </bottom>
      <diagonal/>
    </border>
    <border>
      <left/>
      <right style="thin">
        <color theme="3"/>
      </right>
      <top style="thin">
        <color auto="1"/>
      </top>
      <bottom style="thin">
        <color auto="1"/>
      </bottom>
      <diagonal/>
    </border>
    <border>
      <left style="thin">
        <color theme="3"/>
      </left>
      <right/>
      <top style="thin">
        <color theme="3"/>
      </top>
      <bottom style="thin">
        <color auto="1"/>
      </bottom>
      <diagonal/>
    </border>
    <border>
      <left/>
      <right style="thin">
        <color theme="3"/>
      </right>
      <top style="thin">
        <color theme="3"/>
      </top>
      <bottom style="thin">
        <color auto="1"/>
      </bottom>
      <diagonal/>
    </border>
    <border>
      <left/>
      <right/>
      <top style="thin">
        <color theme="3"/>
      </top>
      <bottom style="thin">
        <color auto="1"/>
      </bottom>
      <diagonal/>
    </border>
    <border>
      <left style="hair">
        <color theme="3"/>
      </left>
      <right style="hair">
        <color theme="3"/>
      </right>
      <top style="thin">
        <color theme="3"/>
      </top>
      <bottom style="hair">
        <color theme="3"/>
      </bottom>
      <diagonal/>
    </border>
    <border>
      <left/>
      <right style="thin">
        <color auto="1"/>
      </right>
      <top/>
      <bottom/>
      <diagonal/>
    </border>
    <border>
      <left/>
      <right/>
      <top style="thin">
        <color theme="1"/>
      </top>
      <bottom/>
      <diagonal/>
    </border>
    <border>
      <left style="thin">
        <color auto="1"/>
      </left>
      <right/>
      <top style="thin">
        <color theme="1"/>
      </top>
      <bottom style="thin">
        <color theme="1"/>
      </bottom>
      <diagonal/>
    </border>
    <border>
      <left style="hair">
        <color theme="3"/>
      </left>
      <right style="hair">
        <color theme="3"/>
      </right>
      <top style="thin">
        <color theme="1"/>
      </top>
      <bottom style="thin">
        <color theme="1"/>
      </bottom>
      <diagonal/>
    </border>
    <border>
      <left style="hair">
        <color theme="3"/>
      </left>
      <right/>
      <top style="thin">
        <color theme="1"/>
      </top>
      <bottom style="thin">
        <color theme="1"/>
      </bottom>
      <diagonal/>
    </border>
    <border>
      <left style="thin">
        <color theme="3"/>
      </left>
      <right/>
      <top style="thin">
        <color theme="1"/>
      </top>
      <bottom style="thin">
        <color theme="1"/>
      </bottom>
      <diagonal/>
    </border>
    <border>
      <left/>
      <right style="thin">
        <color theme="3"/>
      </right>
      <top style="thin">
        <color theme="1"/>
      </top>
      <bottom style="thin">
        <color theme="1"/>
      </bottom>
      <diagonal/>
    </border>
    <border>
      <left style="thin">
        <color auto="1"/>
      </left>
      <right style="thin">
        <color auto="1"/>
      </right>
      <top style="thin">
        <color theme="1"/>
      </top>
      <bottom style="thin">
        <color theme="1"/>
      </bottom>
      <diagonal/>
    </border>
    <border>
      <left style="thin">
        <color theme="3"/>
      </left>
      <right style="thin">
        <color auto="1"/>
      </right>
      <top style="thin">
        <color theme="1"/>
      </top>
      <bottom style="thin">
        <color theme="1"/>
      </bottom>
      <diagonal/>
    </border>
    <border>
      <left style="thin">
        <color auto="1"/>
      </left>
      <right style="thin">
        <color theme="3"/>
      </right>
      <top style="thin">
        <color theme="1"/>
      </top>
      <bottom style="thin">
        <color theme="1"/>
      </bottom>
      <diagonal/>
    </border>
    <border>
      <left style="thin">
        <color theme="3"/>
      </left>
      <right/>
      <top style="thin">
        <color theme="1"/>
      </top>
      <bottom/>
      <diagonal/>
    </border>
    <border>
      <left/>
      <right style="thin">
        <color theme="3"/>
      </right>
      <top style="thin">
        <color theme="1"/>
      </top>
      <bottom/>
      <diagonal/>
    </border>
    <border>
      <left/>
      <right/>
      <top style="thin">
        <color theme="1"/>
      </top>
      <bottom style="thin">
        <color auto="1"/>
      </bottom>
      <diagonal/>
    </border>
    <border>
      <left style="thin">
        <color auto="1"/>
      </left>
      <right style="thin">
        <color theme="1"/>
      </right>
      <top style="thin">
        <color theme="1"/>
      </top>
      <bottom style="thin">
        <color theme="1"/>
      </bottom>
      <diagonal/>
    </border>
    <border>
      <left/>
      <right style="thin">
        <color theme="1"/>
      </right>
      <top style="thin">
        <color theme="1"/>
      </top>
      <bottom/>
      <diagonal/>
    </border>
    <border>
      <left/>
      <right style="thin">
        <color theme="1"/>
      </right>
      <top style="thin">
        <color theme="1"/>
      </top>
      <bottom style="thin">
        <color auto="1"/>
      </bottom>
      <diagonal/>
    </border>
    <border>
      <left style="medium">
        <color theme="1"/>
      </left>
      <right/>
      <top style="medium">
        <color theme="1"/>
      </top>
      <bottom/>
      <diagonal/>
    </border>
    <border>
      <left/>
      <right style="medium">
        <color theme="1"/>
      </right>
      <top style="medium">
        <color theme="1"/>
      </top>
      <bottom/>
      <diagonal/>
    </border>
    <border>
      <left/>
      <right style="medium">
        <color theme="1"/>
      </right>
      <top/>
      <bottom style="medium">
        <color theme="1"/>
      </bottom>
      <diagonal/>
    </border>
    <border>
      <left style="medium">
        <color theme="1"/>
      </left>
      <right/>
      <top/>
      <bottom style="medium">
        <color theme="1"/>
      </bottom>
      <diagonal/>
    </border>
    <border>
      <left style="medium">
        <color theme="1"/>
      </left>
      <right/>
      <top/>
      <bottom style="thin">
        <color theme="1"/>
      </bottom>
      <diagonal/>
    </border>
    <border>
      <left/>
      <right style="medium">
        <color theme="1"/>
      </right>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theme="1"/>
      </left>
      <right/>
      <top/>
      <bottom/>
      <diagonal/>
    </border>
    <border>
      <left style="thin">
        <color theme="1"/>
      </left>
      <right style="hair">
        <color theme="3"/>
      </right>
      <top style="thin">
        <color theme="3"/>
      </top>
      <bottom style="hair">
        <color theme="3"/>
      </bottom>
      <diagonal/>
    </border>
    <border>
      <left style="thin">
        <color theme="1"/>
      </left>
      <right/>
      <top style="thin">
        <color theme="1"/>
      </top>
      <bottom style="thin">
        <color auto="1"/>
      </bottom>
      <diagonal/>
    </border>
    <border>
      <left style="thin">
        <color theme="1"/>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theme="1"/>
      </bottom>
      <diagonal/>
    </border>
    <border>
      <left/>
      <right style="thin">
        <color theme="1"/>
      </right>
      <top style="thin">
        <color auto="1"/>
      </top>
      <bottom style="thin">
        <color theme="1"/>
      </bottom>
      <diagonal/>
    </border>
    <border>
      <left style="hair">
        <color theme="3"/>
      </left>
      <right style="hair">
        <color theme="3"/>
      </right>
      <top style="thin">
        <color theme="1"/>
      </top>
      <bottom style="thin">
        <color auto="1"/>
      </bottom>
      <diagonal/>
    </border>
    <border>
      <left style="hair">
        <color theme="3"/>
      </left>
      <right/>
      <top style="thin">
        <color theme="1"/>
      </top>
      <bottom style="thin">
        <color auto="1"/>
      </bottom>
      <diagonal/>
    </border>
    <border>
      <left style="thin">
        <color theme="3"/>
      </left>
      <right/>
      <top style="thin">
        <color theme="1"/>
      </top>
      <bottom style="thin">
        <color auto="1"/>
      </bottom>
      <diagonal/>
    </border>
    <border>
      <left/>
      <right style="thin">
        <color theme="3"/>
      </right>
      <top style="thin">
        <color theme="1"/>
      </top>
      <bottom style="thin">
        <color auto="1"/>
      </bottom>
      <diagonal/>
    </border>
    <border>
      <left style="hair">
        <color theme="3"/>
      </left>
      <right/>
      <top/>
      <bottom/>
      <diagonal/>
    </border>
    <border>
      <left style="thin">
        <color theme="3"/>
      </left>
      <right/>
      <top style="hair">
        <color theme="3"/>
      </top>
      <bottom/>
      <diagonal/>
    </border>
    <border>
      <left style="hair">
        <color theme="3"/>
      </left>
      <right/>
      <top style="hair">
        <color theme="3"/>
      </top>
      <bottom/>
      <diagonal/>
    </border>
    <border>
      <left style="hair">
        <color theme="3"/>
      </left>
      <right/>
      <top style="hair">
        <color theme="3"/>
      </top>
      <bottom style="thin">
        <color auto="1"/>
      </bottom>
      <diagonal/>
    </border>
    <border>
      <left style="thin">
        <color theme="3"/>
      </left>
      <right/>
      <top style="hair">
        <color theme="3"/>
      </top>
      <bottom style="thin">
        <color auto="1"/>
      </bottom>
      <diagonal/>
    </border>
    <border>
      <left/>
      <right/>
      <top style="thin">
        <color rgb="FF006E7A"/>
      </top>
      <bottom style="thin">
        <color indexed="64"/>
      </bottom>
      <diagonal/>
    </border>
    <border>
      <left/>
      <right style="thin">
        <color indexed="64"/>
      </right>
      <top style="thin">
        <color rgb="FF006E7A"/>
      </top>
      <bottom style="thin">
        <color indexed="64"/>
      </bottom>
      <diagonal/>
    </border>
  </borders>
  <cellStyleXfs count="11">
    <xf numFmtId="0" fontId="0" fillId="0" borderId="0"/>
    <xf numFmtId="9"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 fillId="0" borderId="0"/>
  </cellStyleXfs>
  <cellXfs count="334">
    <xf numFmtId="0" fontId="0" fillId="0" borderId="0" xfId="0"/>
    <xf numFmtId="0" fontId="0" fillId="2" borderId="0" xfId="0" applyFill="1"/>
    <xf numFmtId="0" fontId="5" fillId="4" borderId="0" xfId="0" applyFont="1" applyFill="1"/>
    <xf numFmtId="0" fontId="4" fillId="2" borderId="0" xfId="0" applyFont="1" applyFill="1"/>
    <xf numFmtId="0" fontId="10" fillId="2" borderId="5" xfId="0" applyFont="1" applyFill="1" applyBorder="1" applyAlignment="1">
      <alignment vertical="top"/>
    </xf>
    <xf numFmtId="0" fontId="10" fillId="2" borderId="2" xfId="0" applyFont="1" applyFill="1" applyBorder="1" applyAlignment="1">
      <alignment vertical="top"/>
    </xf>
    <xf numFmtId="0" fontId="5" fillId="4" borderId="0" xfId="0" applyFont="1" applyFill="1" applyAlignment="1">
      <alignment vertical="top"/>
    </xf>
    <xf numFmtId="0" fontId="0" fillId="2" borderId="0" xfId="0" applyFill="1" applyAlignment="1">
      <alignment vertical="top"/>
    </xf>
    <xf numFmtId="0" fontId="0" fillId="0" borderId="0" xfId="0" applyAlignment="1">
      <alignment vertical="top"/>
    </xf>
    <xf numFmtId="2" fontId="4" fillId="4" borderId="0" xfId="0" applyNumberFormat="1" applyFont="1" applyFill="1"/>
    <xf numFmtId="0" fontId="0" fillId="0" borderId="9" xfId="0" applyBorder="1"/>
    <xf numFmtId="0" fontId="7" fillId="2" borderId="0" xfId="0" applyFont="1" applyFill="1" applyAlignment="1">
      <alignment horizontal="center" vertical="top" wrapText="1"/>
    </xf>
    <xf numFmtId="0" fontId="0" fillId="0" borderId="8" xfId="0" applyBorder="1"/>
    <xf numFmtId="2" fontId="4" fillId="2" borderId="9" xfId="0" applyNumberFormat="1" applyFont="1" applyFill="1" applyBorder="1"/>
    <xf numFmtId="2" fontId="10" fillId="2" borderId="9" xfId="0" applyNumberFormat="1" applyFont="1" applyFill="1" applyBorder="1" applyAlignment="1">
      <alignment vertical="top"/>
    </xf>
    <xf numFmtId="1" fontId="10" fillId="2" borderId="9" xfId="0" applyNumberFormat="1" applyFont="1" applyFill="1" applyBorder="1" applyAlignment="1">
      <alignment vertical="top"/>
    </xf>
    <xf numFmtId="9" fontId="10" fillId="2" borderId="9" xfId="1" applyFont="1" applyFill="1" applyBorder="1" applyAlignment="1">
      <alignment vertical="top"/>
    </xf>
    <xf numFmtId="2" fontId="10" fillId="2" borderId="9" xfId="0" applyNumberFormat="1" applyFont="1" applyFill="1" applyBorder="1" applyAlignment="1">
      <alignment horizontal="right" vertical="top"/>
    </xf>
    <xf numFmtId="0" fontId="6" fillId="2" borderId="6" xfId="0" applyFont="1" applyFill="1" applyBorder="1"/>
    <xf numFmtId="0" fontId="6" fillId="2" borderId="8" xfId="0" applyFont="1" applyFill="1" applyBorder="1"/>
    <xf numFmtId="0" fontId="10" fillId="2" borderId="6" xfId="0" applyFont="1" applyFill="1" applyBorder="1" applyAlignment="1">
      <alignment vertical="top"/>
    </xf>
    <xf numFmtId="0" fontId="10" fillId="2" borderId="8" xfId="0" applyFont="1" applyFill="1" applyBorder="1" applyAlignment="1">
      <alignment vertical="top"/>
    </xf>
    <xf numFmtId="0" fontId="10" fillId="2" borderId="9" xfId="0" applyFont="1" applyFill="1" applyBorder="1" applyAlignment="1">
      <alignment vertical="top"/>
    </xf>
    <xf numFmtId="2" fontId="0" fillId="0" borderId="9" xfId="0" applyNumberFormat="1" applyBorder="1" applyAlignment="1">
      <alignment horizontal="center"/>
    </xf>
    <xf numFmtId="2" fontId="4" fillId="2" borderId="9" xfId="0" applyNumberFormat="1" applyFont="1" applyFill="1" applyBorder="1" applyAlignment="1">
      <alignment horizontal="center" vertical="top"/>
    </xf>
    <xf numFmtId="2" fontId="0" fillId="2" borderId="9" xfId="0" applyNumberFormat="1" applyFill="1" applyBorder="1" applyAlignment="1">
      <alignment horizontal="center" vertical="top"/>
    </xf>
    <xf numFmtId="0" fontId="0" fillId="2" borderId="8" xfId="0" applyFill="1" applyBorder="1"/>
    <xf numFmtId="0" fontId="0" fillId="2" borderId="9" xfId="0" applyFill="1" applyBorder="1"/>
    <xf numFmtId="0" fontId="4" fillId="2" borderId="0" xfId="0" applyFont="1" applyFill="1" applyAlignment="1">
      <alignment horizontal="center"/>
    </xf>
    <xf numFmtId="0" fontId="0" fillId="2" borderId="5" xfId="0" applyFill="1" applyBorder="1"/>
    <xf numFmtId="0" fontId="10" fillId="2" borderId="0" xfId="0" applyFont="1" applyFill="1" applyAlignment="1">
      <alignment vertical="top"/>
    </xf>
    <xf numFmtId="0" fontId="20" fillId="0" borderId="0" xfId="0" applyFont="1" applyAlignment="1">
      <alignment vertical="top"/>
    </xf>
    <xf numFmtId="0" fontId="10" fillId="0" borderId="0" xfId="0" applyFont="1" applyAlignment="1">
      <alignment horizontal="center" vertical="top"/>
    </xf>
    <xf numFmtId="0" fontId="5" fillId="0" borderId="0" xfId="0" applyFont="1"/>
    <xf numFmtId="0" fontId="10" fillId="0" borderId="0" xfId="0" applyFont="1" applyAlignment="1">
      <alignment horizontal="center" vertical="center"/>
    </xf>
    <xf numFmtId="0" fontId="4" fillId="0" borderId="0" xfId="0" applyFont="1" applyAlignment="1">
      <alignment horizontal="center"/>
    </xf>
    <xf numFmtId="0" fontId="4" fillId="2" borderId="0" xfId="0" applyFont="1" applyFill="1" applyAlignment="1">
      <alignment horizontal="center" vertical="center"/>
    </xf>
    <xf numFmtId="0" fontId="18" fillId="4" borderId="20" xfId="0" applyFont="1" applyFill="1" applyBorder="1" applyAlignment="1">
      <alignment horizontal="left" vertical="top"/>
    </xf>
    <xf numFmtId="2" fontId="18" fillId="4" borderId="20" xfId="0" applyNumberFormat="1" applyFont="1" applyFill="1" applyBorder="1" applyAlignment="1" applyProtection="1">
      <alignment vertical="top"/>
      <protection locked="0"/>
    </xf>
    <xf numFmtId="0" fontId="5" fillId="4" borderId="22" xfId="0" applyFont="1" applyFill="1" applyBorder="1"/>
    <xf numFmtId="0" fontId="0" fillId="2" borderId="23" xfId="0" applyFill="1" applyBorder="1" applyAlignment="1">
      <alignment vertical="top"/>
    </xf>
    <xf numFmtId="0" fontId="10" fillId="4" borderId="23" xfId="0" applyFont="1" applyFill="1" applyBorder="1" applyAlignment="1">
      <alignment horizontal="center" vertical="top"/>
    </xf>
    <xf numFmtId="0" fontId="5" fillId="4" borderId="23" xfId="0" applyFont="1" applyFill="1" applyBorder="1"/>
    <xf numFmtId="0" fontId="0" fillId="2" borderId="21" xfId="0" applyFill="1" applyBorder="1" applyAlignment="1">
      <alignment vertical="top"/>
    </xf>
    <xf numFmtId="0" fontId="4" fillId="2" borderId="24" xfId="0" applyFont="1" applyFill="1" applyBorder="1" applyAlignment="1">
      <alignment horizontal="left" vertical="top"/>
    </xf>
    <xf numFmtId="0" fontId="5" fillId="4" borderId="13" xfId="0" applyFont="1" applyFill="1" applyBorder="1"/>
    <xf numFmtId="0" fontId="5" fillId="4" borderId="18" xfId="0" applyFont="1" applyFill="1" applyBorder="1"/>
    <xf numFmtId="2" fontId="18" fillId="4" borderId="32" xfId="0" applyNumberFormat="1" applyFont="1" applyFill="1" applyBorder="1" applyAlignment="1" applyProtection="1">
      <alignment vertical="top"/>
      <protection locked="0"/>
    </xf>
    <xf numFmtId="0" fontId="4" fillId="2" borderId="2" xfId="0" applyFont="1" applyFill="1" applyBorder="1" applyAlignment="1">
      <alignment vertical="top" wrapText="1"/>
    </xf>
    <xf numFmtId="0" fontId="10" fillId="4" borderId="0" xfId="0" applyFont="1" applyFill="1" applyAlignment="1">
      <alignment horizontal="center" vertical="center"/>
    </xf>
    <xf numFmtId="0" fontId="4" fillId="0" borderId="0" xfId="0" applyFont="1" applyAlignment="1">
      <alignment horizontal="center" vertical="center"/>
    </xf>
    <xf numFmtId="0" fontId="10" fillId="2" borderId="0" xfId="0" applyFont="1" applyFill="1" applyAlignment="1">
      <alignment horizontal="center" vertical="center"/>
    </xf>
    <xf numFmtId="0" fontId="4" fillId="4" borderId="5" xfId="0" applyFont="1" applyFill="1" applyBorder="1" applyAlignment="1">
      <alignment horizontal="left"/>
    </xf>
    <xf numFmtId="0" fontId="5" fillId="4" borderId="5" xfId="0" applyFont="1" applyFill="1" applyBorder="1" applyAlignment="1">
      <alignment horizontal="left"/>
    </xf>
    <xf numFmtId="0" fontId="0" fillId="2" borderId="5" xfId="0" applyFill="1" applyBorder="1" applyAlignment="1">
      <alignment horizontal="left"/>
    </xf>
    <xf numFmtId="0" fontId="7" fillId="6" borderId="0" xfId="0" applyFont="1" applyFill="1" applyAlignment="1">
      <alignment vertical="top"/>
    </xf>
    <xf numFmtId="2" fontId="17" fillId="0" borderId="20" xfId="0" applyNumberFormat="1" applyFont="1" applyBorder="1" applyAlignment="1">
      <alignment horizontal="center" vertical="top" wrapText="1"/>
    </xf>
    <xf numFmtId="0" fontId="7" fillId="4" borderId="0" xfId="0" applyFont="1" applyFill="1" applyAlignment="1">
      <alignment horizontal="center" vertical="top" wrapText="1"/>
    </xf>
    <xf numFmtId="0" fontId="10" fillId="4" borderId="31" xfId="0" applyFont="1" applyFill="1" applyBorder="1"/>
    <xf numFmtId="2" fontId="10" fillId="4" borderId="31" xfId="0" applyNumberFormat="1" applyFont="1" applyFill="1" applyBorder="1"/>
    <xf numFmtId="2" fontId="10" fillId="4" borderId="40" xfId="0" applyNumberFormat="1" applyFont="1" applyFill="1" applyBorder="1"/>
    <xf numFmtId="2" fontId="0" fillId="2" borderId="0" xfId="0" applyNumberFormat="1" applyFill="1"/>
    <xf numFmtId="0" fontId="5" fillId="4" borderId="30" xfId="0" applyFont="1" applyFill="1" applyBorder="1"/>
    <xf numFmtId="2" fontId="4" fillId="4" borderId="30" xfId="0" applyNumberFormat="1" applyFont="1" applyFill="1" applyBorder="1"/>
    <xf numFmtId="0" fontId="5" fillId="4" borderId="28" xfId="0" applyFont="1" applyFill="1" applyBorder="1"/>
    <xf numFmtId="2" fontId="4" fillId="4" borderId="28" xfId="0" applyNumberFormat="1" applyFont="1" applyFill="1" applyBorder="1"/>
    <xf numFmtId="0" fontId="10" fillId="2" borderId="45" xfId="0" applyFont="1" applyFill="1" applyBorder="1" applyAlignment="1">
      <alignment vertical="top"/>
    </xf>
    <xf numFmtId="0" fontId="4" fillId="2" borderId="47" xfId="0" applyFont="1" applyFill="1" applyBorder="1"/>
    <xf numFmtId="0" fontId="4" fillId="2" borderId="48" xfId="0" applyFont="1" applyFill="1" applyBorder="1"/>
    <xf numFmtId="0" fontId="10" fillId="2" borderId="29" xfId="0" applyFont="1" applyFill="1" applyBorder="1" applyAlignment="1">
      <alignment vertical="top"/>
    </xf>
    <xf numFmtId="2" fontId="0" fillId="0" borderId="31" xfId="0" applyNumberFormat="1" applyBorder="1" applyAlignment="1">
      <alignment horizontal="center" vertical="top"/>
    </xf>
    <xf numFmtId="164" fontId="10" fillId="2" borderId="31" xfId="0" applyNumberFormat="1" applyFont="1" applyFill="1" applyBorder="1" applyAlignment="1">
      <alignment horizontal="center" vertical="top"/>
    </xf>
    <xf numFmtId="2" fontId="0" fillId="2" borderId="31" xfId="0" applyNumberFormat="1" applyFill="1" applyBorder="1" applyAlignment="1">
      <alignment horizontal="center" vertical="top"/>
    </xf>
    <xf numFmtId="0" fontId="10" fillId="2" borderId="5" xfId="0" applyFont="1" applyFill="1" applyBorder="1" applyAlignment="1">
      <alignment horizontal="center" vertical="top"/>
    </xf>
    <xf numFmtId="9" fontId="10" fillId="2" borderId="31" xfId="1" applyFont="1" applyFill="1" applyBorder="1" applyAlignment="1">
      <alignment horizontal="center" vertical="top"/>
    </xf>
    <xf numFmtId="2" fontId="10" fillId="2" borderId="31" xfId="0" applyNumberFormat="1" applyFont="1" applyFill="1" applyBorder="1" applyAlignment="1">
      <alignment horizontal="center" vertical="top"/>
    </xf>
    <xf numFmtId="2" fontId="16" fillId="0" borderId="30" xfId="0" applyNumberFormat="1" applyFont="1" applyBorder="1" applyAlignment="1">
      <alignment horizontal="center"/>
    </xf>
    <xf numFmtId="0" fontId="4" fillId="2" borderId="30" xfId="0" applyFont="1" applyFill="1" applyBorder="1" applyAlignment="1">
      <alignment horizontal="center"/>
    </xf>
    <xf numFmtId="0" fontId="4" fillId="2" borderId="28" xfId="0" applyFont="1" applyFill="1" applyBorder="1" applyAlignment="1">
      <alignment horizontal="center"/>
    </xf>
    <xf numFmtId="2" fontId="16" fillId="6" borderId="43" xfId="0" applyNumberFormat="1" applyFont="1" applyFill="1" applyBorder="1" applyAlignment="1">
      <alignment horizontal="center"/>
    </xf>
    <xf numFmtId="2" fontId="16" fillId="6" borderId="50" xfId="0" applyNumberFormat="1" applyFont="1" applyFill="1" applyBorder="1" applyAlignment="1">
      <alignment horizontal="center"/>
    </xf>
    <xf numFmtId="2" fontId="16" fillId="6" borderId="42" xfId="0" applyNumberFormat="1" applyFont="1" applyFill="1" applyBorder="1" applyAlignment="1">
      <alignment horizontal="center"/>
    </xf>
    <xf numFmtId="2" fontId="4" fillId="2" borderId="31" xfId="0" applyNumberFormat="1" applyFont="1" applyFill="1" applyBorder="1" applyAlignment="1">
      <alignment horizontal="left"/>
    </xf>
    <xf numFmtId="2" fontId="0" fillId="2" borderId="31" xfId="0" applyNumberFormat="1" applyFill="1" applyBorder="1" applyAlignment="1">
      <alignment horizontal="left"/>
    </xf>
    <xf numFmtId="0" fontId="10" fillId="2" borderId="47" xfId="0" applyFont="1" applyFill="1" applyBorder="1" applyAlignment="1">
      <alignment vertical="top"/>
    </xf>
    <xf numFmtId="0" fontId="10" fillId="2" borderId="49" xfId="0" applyFont="1" applyFill="1" applyBorder="1" applyAlignment="1">
      <alignment vertical="top"/>
    </xf>
    <xf numFmtId="0" fontId="10" fillId="2" borderId="49" xfId="0" applyFont="1" applyFill="1" applyBorder="1" applyAlignment="1">
      <alignment horizontal="center" vertical="top"/>
    </xf>
    <xf numFmtId="0" fontId="10" fillId="2" borderId="37" xfId="0" applyFont="1" applyFill="1" applyBorder="1" applyAlignment="1">
      <alignment horizontal="center" vertical="top"/>
    </xf>
    <xf numFmtId="0" fontId="10" fillId="2" borderId="38" xfId="0" applyFont="1" applyFill="1" applyBorder="1" applyAlignment="1">
      <alignment horizontal="center" vertical="top"/>
    </xf>
    <xf numFmtId="0" fontId="10" fillId="2" borderId="46" xfId="0" applyFont="1" applyFill="1" applyBorder="1" applyAlignment="1">
      <alignment horizontal="center" vertical="top"/>
    </xf>
    <xf numFmtId="165" fontId="10" fillId="2" borderId="31" xfId="1" applyNumberFormat="1" applyFont="1" applyFill="1" applyBorder="1" applyAlignment="1">
      <alignment horizontal="center" vertical="top"/>
    </xf>
    <xf numFmtId="164" fontId="10" fillId="2" borderId="35" xfId="0" applyNumberFormat="1" applyFont="1" applyFill="1" applyBorder="1" applyAlignment="1">
      <alignment horizontal="center" vertical="top"/>
    </xf>
    <xf numFmtId="2" fontId="0" fillId="0" borderId="40" xfId="0" applyNumberFormat="1" applyBorder="1" applyAlignment="1">
      <alignment horizontal="center" vertical="top"/>
    </xf>
    <xf numFmtId="164" fontId="10" fillId="2" borderId="9" xfId="0" applyNumberFormat="1" applyFont="1" applyFill="1" applyBorder="1" applyAlignment="1">
      <alignment horizontal="center" vertical="top"/>
    </xf>
    <xf numFmtId="0" fontId="0" fillId="2" borderId="37" xfId="0" applyFill="1" applyBorder="1" applyAlignment="1">
      <alignment horizontal="center" vertical="center"/>
    </xf>
    <xf numFmtId="2" fontId="10" fillId="4" borderId="41" xfId="0" applyNumberFormat="1" applyFont="1" applyFill="1" applyBorder="1"/>
    <xf numFmtId="2" fontId="0" fillId="2" borderId="9" xfId="0" applyNumberFormat="1" applyFill="1" applyBorder="1"/>
    <xf numFmtId="0" fontId="22" fillId="2" borderId="0" xfId="0" applyFont="1" applyFill="1" applyAlignment="1">
      <alignment horizontal="center" vertical="center"/>
    </xf>
    <xf numFmtId="0" fontId="22" fillId="2" borderId="30" xfId="0" applyFont="1" applyFill="1" applyBorder="1" applyAlignment="1">
      <alignment horizontal="center" vertical="center"/>
    </xf>
    <xf numFmtId="0" fontId="0" fillId="0" borderId="30" xfId="0" applyBorder="1" applyAlignment="1">
      <alignment horizontal="center" vertical="center"/>
    </xf>
    <xf numFmtId="0" fontId="13" fillId="2" borderId="2" xfId="0" applyFont="1" applyFill="1" applyBorder="1"/>
    <xf numFmtId="0" fontId="13" fillId="2" borderId="0" xfId="0" applyFont="1" applyFill="1"/>
    <xf numFmtId="0" fontId="12" fillId="2" borderId="0" xfId="0" applyFont="1" applyFill="1"/>
    <xf numFmtId="2" fontId="11" fillId="2" borderId="0" xfId="0" applyNumberFormat="1" applyFont="1" applyFill="1" applyAlignment="1">
      <alignment vertical="top" wrapText="1"/>
    </xf>
    <xf numFmtId="0" fontId="0" fillId="0" borderId="2" xfId="0" applyBorder="1"/>
    <xf numFmtId="0" fontId="0" fillId="0" borderId="5" xfId="0" applyBorder="1"/>
    <xf numFmtId="0" fontId="4" fillId="0" borderId="53" xfId="0" applyFont="1" applyBorder="1" applyAlignment="1">
      <alignment horizontal="center" vertical="center"/>
    </xf>
    <xf numFmtId="0" fontId="4" fillId="0" borderId="13" xfId="0" applyFont="1" applyBorder="1" applyAlignment="1">
      <alignment horizontal="center"/>
    </xf>
    <xf numFmtId="2" fontId="16" fillId="6" borderId="54" xfId="0" applyNumberFormat="1" applyFont="1" applyFill="1" applyBorder="1" applyAlignment="1">
      <alignment horizontal="center"/>
    </xf>
    <xf numFmtId="2" fontId="16" fillId="6" borderId="55" xfId="0" applyNumberFormat="1" applyFont="1" applyFill="1" applyBorder="1" applyAlignment="1">
      <alignment horizontal="center"/>
    </xf>
    <xf numFmtId="2" fontId="17" fillId="0" borderId="56" xfId="0" applyNumberFormat="1" applyFont="1" applyBorder="1" applyAlignment="1" applyProtection="1">
      <alignment horizontal="center" vertical="center"/>
      <protection locked="0"/>
    </xf>
    <xf numFmtId="2" fontId="17" fillId="0" borderId="13" xfId="0" applyNumberFormat="1" applyFont="1" applyBorder="1" applyAlignment="1" applyProtection="1">
      <alignment horizontal="center" vertical="center"/>
      <protection locked="0"/>
    </xf>
    <xf numFmtId="2" fontId="17" fillId="0" borderId="57" xfId="0" applyNumberFormat="1" applyFont="1" applyBorder="1" applyAlignment="1" applyProtection="1">
      <alignment horizontal="center" vertical="center"/>
      <protection locked="0"/>
    </xf>
    <xf numFmtId="0" fontId="4" fillId="0" borderId="58" xfId="0" applyFont="1" applyBorder="1" applyAlignment="1">
      <alignment horizontal="center"/>
    </xf>
    <xf numFmtId="0" fontId="4" fillId="0" borderId="53" xfId="0" applyFont="1" applyBorder="1" applyAlignment="1">
      <alignment horizontal="center"/>
    </xf>
    <xf numFmtId="0" fontId="14" fillId="6" borderId="54" xfId="0" applyFont="1" applyFill="1" applyBorder="1" applyAlignment="1">
      <alignment horizontal="center"/>
    </xf>
    <xf numFmtId="0" fontId="14" fillId="6" borderId="55" xfId="0" applyFont="1" applyFill="1" applyBorder="1" applyAlignment="1">
      <alignment horizontal="center"/>
    </xf>
    <xf numFmtId="0" fontId="17" fillId="3" borderId="59" xfId="0" applyFont="1" applyFill="1" applyBorder="1" applyAlignment="1">
      <alignment horizontal="center"/>
    </xf>
    <xf numFmtId="0" fontId="17" fillId="3" borderId="58" xfId="0" applyFont="1" applyFill="1" applyBorder="1" applyAlignment="1">
      <alignment horizontal="center"/>
    </xf>
    <xf numFmtId="0" fontId="17" fillId="3" borderId="60" xfId="0" applyFont="1" applyFill="1" applyBorder="1" applyAlignment="1">
      <alignment horizontal="center"/>
    </xf>
    <xf numFmtId="0" fontId="17" fillId="0" borderId="59" xfId="0" applyFont="1" applyBorder="1" applyAlignment="1">
      <alignment horizontal="center"/>
    </xf>
    <xf numFmtId="0" fontId="17" fillId="0" borderId="58" xfId="0" applyFont="1" applyBorder="1" applyAlignment="1">
      <alignment horizontal="center"/>
    </xf>
    <xf numFmtId="2" fontId="17" fillId="0" borderId="18" xfId="0" applyNumberFormat="1" applyFont="1" applyBorder="1" applyAlignment="1" applyProtection="1">
      <alignment horizontal="center" vertical="center"/>
      <protection locked="0"/>
    </xf>
    <xf numFmtId="0" fontId="17" fillId="0" borderId="64" xfId="0" applyFont="1" applyBorder="1" applyAlignment="1">
      <alignment horizontal="center"/>
    </xf>
    <xf numFmtId="0" fontId="0" fillId="2" borderId="39" xfId="0" applyFill="1" applyBorder="1" applyAlignment="1">
      <alignment vertical="center"/>
    </xf>
    <xf numFmtId="2" fontId="19" fillId="2" borderId="9" xfId="0" applyNumberFormat="1" applyFont="1" applyFill="1" applyBorder="1" applyAlignment="1">
      <alignment horizontal="right" vertical="top"/>
    </xf>
    <xf numFmtId="0" fontId="6" fillId="6" borderId="6" xfId="0" applyFont="1" applyFill="1" applyBorder="1" applyAlignment="1">
      <alignment horizontal="center"/>
    </xf>
    <xf numFmtId="0" fontId="4" fillId="2" borderId="67" xfId="0" applyFont="1" applyFill="1" applyBorder="1" applyAlignment="1">
      <alignment vertical="center"/>
    </xf>
    <xf numFmtId="0" fontId="0" fillId="2" borderId="68" xfId="0" applyFill="1" applyBorder="1" applyAlignment="1">
      <alignment vertical="center"/>
    </xf>
    <xf numFmtId="0" fontId="0" fillId="2" borderId="69" xfId="0" applyFill="1" applyBorder="1" applyAlignment="1">
      <alignment horizontal="center"/>
    </xf>
    <xf numFmtId="2" fontId="4" fillId="0" borderId="70" xfId="0" applyNumberFormat="1" applyFont="1" applyBorder="1" applyAlignment="1">
      <alignment horizontal="center"/>
    </xf>
    <xf numFmtId="2" fontId="4" fillId="2" borderId="71" xfId="0" applyNumberFormat="1" applyFont="1" applyFill="1" applyBorder="1" applyAlignment="1">
      <alignment horizontal="center"/>
    </xf>
    <xf numFmtId="0" fontId="0" fillId="2" borderId="72" xfId="0" applyFill="1" applyBorder="1" applyAlignment="1">
      <alignment horizontal="center"/>
    </xf>
    <xf numFmtId="2" fontId="4" fillId="2" borderId="73" xfId="0" applyNumberFormat="1" applyFont="1" applyFill="1" applyBorder="1" applyAlignment="1">
      <alignment horizontal="center"/>
    </xf>
    <xf numFmtId="0" fontId="0" fillId="2" borderId="74" xfId="0" applyFill="1" applyBorder="1" applyAlignment="1">
      <alignment horizontal="center"/>
    </xf>
    <xf numFmtId="0" fontId="7" fillId="2" borderId="0" xfId="0" applyFont="1" applyFill="1" applyAlignment="1">
      <alignment horizontal="right"/>
    </xf>
    <xf numFmtId="0" fontId="0" fillId="2" borderId="0" xfId="0" applyFill="1" applyAlignment="1">
      <alignment horizontal="center" vertical="center"/>
    </xf>
    <xf numFmtId="0" fontId="4" fillId="2" borderId="34" xfId="0" applyFont="1" applyFill="1" applyBorder="1" applyAlignment="1">
      <alignment vertical="center"/>
    </xf>
    <xf numFmtId="0" fontId="4" fillId="2" borderId="37" xfId="0" applyFont="1" applyFill="1" applyBorder="1"/>
    <xf numFmtId="0" fontId="4" fillId="2" borderId="39" xfId="0" applyFont="1" applyFill="1" applyBorder="1"/>
    <xf numFmtId="0" fontId="0" fillId="2" borderId="45" xfId="0" applyFill="1" applyBorder="1" applyAlignment="1">
      <alignment horizontal="center"/>
    </xf>
    <xf numFmtId="0" fontId="0" fillId="2" borderId="46" xfId="0" applyFill="1" applyBorder="1" applyAlignment="1">
      <alignment horizontal="center"/>
    </xf>
    <xf numFmtId="0" fontId="5" fillId="4" borderId="77" xfId="0" applyFont="1" applyFill="1" applyBorder="1"/>
    <xf numFmtId="2" fontId="16" fillId="6" borderId="78" xfId="0" applyNumberFormat="1" applyFont="1" applyFill="1" applyBorder="1" applyAlignment="1">
      <alignment horizontal="center"/>
    </xf>
    <xf numFmtId="2" fontId="10" fillId="2" borderId="35" xfId="0" applyNumberFormat="1" applyFont="1" applyFill="1" applyBorder="1" applyAlignment="1">
      <alignment horizontal="center" vertical="top"/>
    </xf>
    <xf numFmtId="0" fontId="0" fillId="2" borderId="81" xfId="0" applyFill="1" applyBorder="1"/>
    <xf numFmtId="0" fontId="0" fillId="2" borderId="81" xfId="0" applyFill="1" applyBorder="1" applyAlignment="1">
      <alignment horizontal="left"/>
    </xf>
    <xf numFmtId="0" fontId="7" fillId="6" borderId="88" xfId="0" applyFont="1" applyFill="1" applyBorder="1" applyAlignment="1">
      <alignment horizontal="center"/>
    </xf>
    <xf numFmtId="0" fontId="7" fillId="6" borderId="89" xfId="0" applyFont="1" applyFill="1" applyBorder="1" applyAlignment="1">
      <alignment horizontal="center"/>
    </xf>
    <xf numFmtId="0" fontId="7" fillId="6" borderId="90" xfId="0" applyFont="1" applyFill="1" applyBorder="1" applyAlignment="1">
      <alignment horizontal="center"/>
    </xf>
    <xf numFmtId="0" fontId="7" fillId="6" borderId="30" xfId="0" applyFont="1" applyFill="1" applyBorder="1" applyAlignment="1">
      <alignment horizontal="center"/>
    </xf>
    <xf numFmtId="0" fontId="7" fillId="7" borderId="30" xfId="0" applyFont="1" applyFill="1" applyBorder="1" applyAlignment="1">
      <alignment horizontal="center"/>
    </xf>
    <xf numFmtId="0" fontId="7" fillId="7" borderId="0" xfId="0" applyFont="1" applyFill="1" applyAlignment="1">
      <alignment horizontal="center"/>
    </xf>
    <xf numFmtId="0" fontId="7" fillId="7" borderId="28" xfId="0" applyFont="1" applyFill="1" applyBorder="1" applyAlignment="1">
      <alignment horizontal="center"/>
    </xf>
    <xf numFmtId="0" fontId="4" fillId="2" borderId="80" xfId="0" applyFont="1" applyFill="1" applyBorder="1" applyAlignment="1">
      <alignment horizontal="left" vertical="center"/>
    </xf>
    <xf numFmtId="0" fontId="2" fillId="2" borderId="0" xfId="10" applyFill="1"/>
    <xf numFmtId="0" fontId="24" fillId="0" borderId="9" xfId="10" applyFont="1" applyBorder="1" applyAlignment="1">
      <alignment horizontal="left" vertical="center"/>
    </xf>
    <xf numFmtId="14" fontId="24" fillId="0" borderId="9" xfId="10" applyNumberFormat="1" applyFont="1" applyBorder="1" applyAlignment="1">
      <alignment horizontal="left" vertical="center"/>
    </xf>
    <xf numFmtId="0" fontId="24" fillId="0" borderId="0" xfId="10" applyFont="1" applyAlignment="1">
      <alignment horizontal="left" vertical="center"/>
    </xf>
    <xf numFmtId="14" fontId="24" fillId="0" borderId="0" xfId="10" applyNumberFormat="1" applyFont="1" applyAlignment="1">
      <alignment horizontal="left" vertical="center"/>
    </xf>
    <xf numFmtId="0" fontId="24" fillId="2" borderId="9" xfId="10" applyFont="1" applyFill="1" applyBorder="1" applyAlignment="1">
      <alignment horizontal="left" vertical="center"/>
    </xf>
    <xf numFmtId="0" fontId="2" fillId="0" borderId="9" xfId="10" applyBorder="1"/>
    <xf numFmtId="0" fontId="25" fillId="8" borderId="6" xfId="10" applyFont="1" applyFill="1" applyBorder="1" applyAlignment="1">
      <alignment vertical="center"/>
    </xf>
    <xf numFmtId="0" fontId="25" fillId="8" borderId="8" xfId="10" applyFont="1" applyFill="1" applyBorder="1" applyAlignment="1">
      <alignment vertical="center"/>
    </xf>
    <xf numFmtId="0" fontId="23" fillId="0" borderId="0" xfId="10" applyFont="1" applyAlignment="1">
      <alignment vertical="top"/>
    </xf>
    <xf numFmtId="0" fontId="2" fillId="0" borderId="0" xfId="10"/>
    <xf numFmtId="0" fontId="27" fillId="2" borderId="5" xfId="0" applyFont="1" applyFill="1" applyBorder="1" applyAlignment="1">
      <alignment horizontal="left" vertical="top"/>
    </xf>
    <xf numFmtId="0" fontId="27" fillId="2" borderId="5" xfId="0" applyFont="1" applyFill="1" applyBorder="1" applyAlignment="1">
      <alignment horizontal="left" vertical="top" wrapText="1"/>
    </xf>
    <xf numFmtId="0" fontId="4" fillId="2" borderId="79" xfId="0" applyFont="1" applyFill="1" applyBorder="1" applyAlignment="1">
      <alignment horizontal="left" vertical="center"/>
    </xf>
    <xf numFmtId="0" fontId="0" fillId="11" borderId="0" xfId="0" applyFill="1"/>
    <xf numFmtId="0" fontId="28" fillId="0" borderId="0" xfId="0" applyFont="1"/>
    <xf numFmtId="0" fontId="13" fillId="12" borderId="4" xfId="0" applyFont="1" applyFill="1" applyBorder="1"/>
    <xf numFmtId="0" fontId="12" fillId="12" borderId="4" xfId="0" applyFont="1" applyFill="1" applyBorder="1"/>
    <xf numFmtId="0" fontId="12" fillId="12" borderId="0" xfId="0" applyFont="1" applyFill="1"/>
    <xf numFmtId="0" fontId="13" fillId="12" borderId="2" xfId="0" applyFont="1" applyFill="1" applyBorder="1"/>
    <xf numFmtId="0" fontId="12" fillId="12" borderId="6" xfId="0" applyFont="1" applyFill="1" applyBorder="1"/>
    <xf numFmtId="0" fontId="12" fillId="12" borderId="5" xfId="0" applyFont="1" applyFill="1" applyBorder="1"/>
    <xf numFmtId="0" fontId="12" fillId="12" borderId="8" xfId="0" applyFont="1" applyFill="1" applyBorder="1"/>
    <xf numFmtId="0" fontId="0" fillId="12" borderId="33" xfId="0" applyFill="1" applyBorder="1"/>
    <xf numFmtId="0" fontId="0" fillId="12" borderId="34" xfId="0" applyFill="1" applyBorder="1"/>
    <xf numFmtId="0" fontId="0" fillId="12" borderId="39" xfId="0" applyFill="1" applyBorder="1" applyAlignment="1">
      <alignment horizontal="center" vertical="top"/>
    </xf>
    <xf numFmtId="0" fontId="13" fillId="12" borderId="34" xfId="0" applyFont="1" applyFill="1" applyBorder="1" applyAlignment="1">
      <alignment horizontal="center" vertical="top"/>
    </xf>
    <xf numFmtId="0" fontId="13" fillId="12" borderId="35" xfId="0" applyFont="1" applyFill="1" applyBorder="1" applyAlignment="1">
      <alignment horizontal="center" vertical="top"/>
    </xf>
    <xf numFmtId="0" fontId="4" fillId="13" borderId="54" xfId="0" applyFont="1" applyFill="1" applyBorder="1" applyAlignment="1">
      <alignment horizontal="center" vertical="center"/>
    </xf>
    <xf numFmtId="0" fontId="4" fillId="13" borderId="54" xfId="0" applyFont="1" applyFill="1" applyBorder="1" applyAlignment="1">
      <alignment horizontal="center"/>
    </xf>
    <xf numFmtId="2" fontId="0" fillId="13" borderId="54" xfId="0" applyNumberFormat="1" applyFill="1" applyBorder="1" applyAlignment="1">
      <alignment horizontal="center"/>
    </xf>
    <xf numFmtId="2" fontId="0" fillId="13" borderId="55" xfId="0" applyNumberFormat="1" applyFill="1" applyBorder="1" applyAlignment="1">
      <alignment horizontal="center"/>
    </xf>
    <xf numFmtId="0" fontId="4" fillId="13" borderId="84" xfId="0" applyFont="1" applyFill="1" applyBorder="1" applyAlignment="1">
      <alignment horizontal="center" vertical="center"/>
    </xf>
    <xf numFmtId="0" fontId="4" fillId="13" borderId="84" xfId="0" applyFont="1" applyFill="1" applyBorder="1" applyAlignment="1">
      <alignment horizontal="center"/>
    </xf>
    <xf numFmtId="2" fontId="15" fillId="13" borderId="84" xfId="0" applyNumberFormat="1" applyFont="1" applyFill="1" applyBorder="1" applyAlignment="1">
      <alignment horizontal="center"/>
    </xf>
    <xf numFmtId="2" fontId="0" fillId="13" borderId="84" xfId="0" applyNumberFormat="1" applyFill="1" applyBorder="1" applyAlignment="1">
      <alignment horizontal="center"/>
    </xf>
    <xf numFmtId="2" fontId="0" fillId="13" borderId="85" xfId="0" applyNumberFormat="1" applyFill="1" applyBorder="1" applyAlignment="1">
      <alignment horizontal="center"/>
    </xf>
    <xf numFmtId="0" fontId="4" fillId="13" borderId="90" xfId="0" applyFont="1" applyFill="1" applyBorder="1" applyAlignment="1">
      <alignment horizontal="center" vertical="center"/>
    </xf>
    <xf numFmtId="0" fontId="4" fillId="13" borderId="90" xfId="0" applyFont="1" applyFill="1" applyBorder="1" applyAlignment="1">
      <alignment horizontal="center"/>
    </xf>
    <xf numFmtId="2" fontId="0" fillId="13" borderId="89" xfId="0" applyNumberFormat="1" applyFill="1" applyBorder="1" applyAlignment="1">
      <alignment horizontal="center"/>
    </xf>
    <xf numFmtId="2" fontId="0" fillId="13" borderId="90" xfId="0" applyNumberFormat="1" applyFill="1" applyBorder="1" applyAlignment="1">
      <alignment horizontal="center"/>
    </xf>
    <xf numFmtId="0" fontId="4" fillId="13" borderId="91" xfId="0" applyFont="1" applyFill="1" applyBorder="1" applyAlignment="1">
      <alignment horizontal="center" vertical="center"/>
    </xf>
    <xf numFmtId="0" fontId="4" fillId="13" borderId="91" xfId="0" applyFont="1" applyFill="1" applyBorder="1" applyAlignment="1">
      <alignment horizontal="center"/>
    </xf>
    <xf numFmtId="2" fontId="0" fillId="13" borderId="92" xfId="0" applyNumberFormat="1" applyFill="1" applyBorder="1" applyAlignment="1">
      <alignment horizontal="center"/>
    </xf>
    <xf numFmtId="2" fontId="0" fillId="13" borderId="91" xfId="0" applyNumberFormat="1" applyFill="1" applyBorder="1" applyAlignment="1">
      <alignment horizontal="center"/>
    </xf>
    <xf numFmtId="2" fontId="4" fillId="14" borderId="29" xfId="0" applyNumberFormat="1" applyFont="1" applyFill="1" applyBorder="1" applyAlignment="1">
      <alignment horizontal="center"/>
    </xf>
    <xf numFmtId="2" fontId="4" fillId="14" borderId="2" xfId="0" applyNumberFormat="1" applyFont="1" applyFill="1" applyBorder="1" applyAlignment="1">
      <alignment horizontal="center"/>
    </xf>
    <xf numFmtId="0" fontId="4" fillId="14" borderId="2" xfId="0" applyFont="1" applyFill="1" applyBorder="1" applyAlignment="1">
      <alignment horizontal="center"/>
    </xf>
    <xf numFmtId="2" fontId="0" fillId="14" borderId="61" xfId="0" applyNumberFormat="1" applyFill="1" applyBorder="1" applyAlignment="1">
      <alignment horizontal="center"/>
    </xf>
    <xf numFmtId="2" fontId="0" fillId="14" borderId="52" xfId="0" applyNumberFormat="1" applyFill="1" applyBorder="1" applyAlignment="1">
      <alignment horizontal="center"/>
    </xf>
    <xf numFmtId="2" fontId="0" fillId="14" borderId="62" xfId="0" applyNumberFormat="1" applyFill="1" applyBorder="1" applyAlignment="1">
      <alignment horizontal="center"/>
    </xf>
    <xf numFmtId="2" fontId="4" fillId="14" borderId="62" xfId="0" applyNumberFormat="1" applyFont="1" applyFill="1" applyBorder="1" applyAlignment="1">
      <alignment horizontal="center"/>
    </xf>
    <xf numFmtId="0" fontId="0" fillId="14" borderId="52" xfId="0" applyFill="1" applyBorder="1" applyAlignment="1">
      <alignment horizontal="center"/>
    </xf>
    <xf numFmtId="2" fontId="0" fillId="14" borderId="75" xfId="0" applyNumberFormat="1" applyFill="1" applyBorder="1" applyAlignment="1">
      <alignment horizontal="center"/>
    </xf>
    <xf numFmtId="2" fontId="0" fillId="14" borderId="86" xfId="0" applyNumberFormat="1" applyFill="1" applyBorder="1" applyAlignment="1">
      <alignment horizontal="center"/>
    </xf>
    <xf numFmtId="2" fontId="0" fillId="14" borderId="63" xfId="0" applyNumberFormat="1" applyFill="1" applyBorder="1" applyAlignment="1">
      <alignment horizontal="center"/>
    </xf>
    <xf numFmtId="0" fontId="0" fillId="14" borderId="63" xfId="0" applyFill="1" applyBorder="1" applyAlignment="1">
      <alignment horizontal="center"/>
    </xf>
    <xf numFmtId="2" fontId="0" fillId="14" borderId="79" xfId="0" applyNumberFormat="1" applyFill="1" applyBorder="1" applyAlignment="1">
      <alignment horizontal="center"/>
    </xf>
    <xf numFmtId="2" fontId="4" fillId="14" borderId="87" xfId="0" applyNumberFormat="1" applyFont="1" applyFill="1" applyBorder="1" applyAlignment="1">
      <alignment horizontal="center"/>
    </xf>
    <xf numFmtId="2" fontId="17" fillId="14" borderId="56" xfId="0" applyNumberFormat="1" applyFont="1" applyFill="1" applyBorder="1" applyAlignment="1">
      <alignment horizontal="center" vertical="center"/>
    </xf>
    <xf numFmtId="2" fontId="17" fillId="14" borderId="13" xfId="0" applyNumberFormat="1" applyFont="1" applyFill="1" applyBorder="1" applyAlignment="1">
      <alignment horizontal="center" vertical="center"/>
    </xf>
    <xf numFmtId="2" fontId="17" fillId="14" borderId="57" xfId="0" applyNumberFormat="1" applyFont="1" applyFill="1" applyBorder="1" applyAlignment="1">
      <alignment horizontal="center" vertical="center"/>
    </xf>
    <xf numFmtId="0" fontId="17" fillId="14" borderId="56" xfId="0" applyFont="1" applyFill="1" applyBorder="1" applyAlignment="1">
      <alignment horizontal="center"/>
    </xf>
    <xf numFmtId="0" fontId="17" fillId="14" borderId="13" xfId="0" applyFont="1" applyFill="1" applyBorder="1" applyAlignment="1">
      <alignment horizontal="center"/>
    </xf>
    <xf numFmtId="0" fontId="17" fillId="14" borderId="18" xfId="0" applyFont="1" applyFill="1" applyBorder="1" applyAlignment="1">
      <alignment horizontal="center"/>
    </xf>
    <xf numFmtId="2" fontId="17" fillId="14" borderId="86" xfId="0" applyNumberFormat="1" applyFont="1" applyFill="1" applyBorder="1" applyAlignment="1">
      <alignment horizontal="center" vertical="center"/>
    </xf>
    <xf numFmtId="2" fontId="17" fillId="14" borderId="63" xfId="0" applyNumberFormat="1" applyFont="1" applyFill="1" applyBorder="1" applyAlignment="1">
      <alignment horizontal="center" vertical="center"/>
    </xf>
    <xf numFmtId="2" fontId="17" fillId="14" borderId="87" xfId="0" applyNumberFormat="1" applyFont="1" applyFill="1" applyBorder="1" applyAlignment="1">
      <alignment horizontal="center" vertical="center"/>
    </xf>
    <xf numFmtId="0" fontId="17" fillId="14" borderId="86" xfId="0" applyFont="1" applyFill="1" applyBorder="1" applyAlignment="1">
      <alignment horizontal="center"/>
    </xf>
    <xf numFmtId="0" fontId="17" fillId="14" borderId="63" xfId="0" applyFont="1" applyFill="1" applyBorder="1" applyAlignment="1">
      <alignment horizontal="center"/>
    </xf>
    <xf numFmtId="0" fontId="17" fillId="14" borderId="66" xfId="0" applyFont="1" applyFill="1" applyBorder="1" applyAlignment="1">
      <alignment horizontal="center"/>
    </xf>
    <xf numFmtId="0" fontId="30" fillId="0" borderId="0" xfId="0" applyFont="1"/>
    <xf numFmtId="0" fontId="25" fillId="8" borderId="93" xfId="10" applyFont="1" applyFill="1" applyBorder="1" applyAlignment="1">
      <alignment horizontal="left" vertical="center"/>
    </xf>
    <xf numFmtId="0" fontId="25" fillId="9" borderId="94" xfId="10" applyFont="1" applyFill="1" applyBorder="1" applyAlignment="1">
      <alignment horizontal="center" vertical="center"/>
    </xf>
    <xf numFmtId="0" fontId="25" fillId="8" borderId="94" xfId="10" applyFont="1" applyFill="1" applyBorder="1" applyAlignment="1">
      <alignment horizontal="left" vertical="center"/>
    </xf>
    <xf numFmtId="0" fontId="26" fillId="0" borderId="2" xfId="10" applyFont="1" applyBorder="1" applyAlignment="1">
      <alignment horizontal="left" vertical="top" wrapText="1"/>
    </xf>
    <xf numFmtId="0" fontId="26" fillId="0" borderId="0" xfId="10" applyFont="1" applyAlignment="1">
      <alignment horizontal="left" vertical="top" wrapText="1"/>
    </xf>
    <xf numFmtId="0" fontId="25" fillId="8" borderId="6" xfId="10" applyFont="1" applyFill="1" applyBorder="1" applyAlignment="1">
      <alignment horizontal="left" vertical="center"/>
    </xf>
    <xf numFmtId="0" fontId="25" fillId="8" borderId="5" xfId="10" applyFont="1" applyFill="1" applyBorder="1" applyAlignment="1">
      <alignment horizontal="left" vertical="center"/>
    </xf>
    <xf numFmtId="0" fontId="25" fillId="8" borderId="8" xfId="10" applyFont="1" applyFill="1" applyBorder="1" applyAlignment="1">
      <alignment horizontal="left" vertical="center"/>
    </xf>
    <xf numFmtId="0" fontId="28" fillId="0" borderId="0" xfId="0" applyFont="1" applyAlignment="1">
      <alignment horizontal="center"/>
    </xf>
    <xf numFmtId="0" fontId="29" fillId="0" borderId="0" xfId="0" applyFont="1" applyAlignment="1">
      <alignment horizontal="left" vertical="center"/>
    </xf>
    <xf numFmtId="0" fontId="27" fillId="10" borderId="3" xfId="0" applyFont="1" applyFill="1" applyBorder="1" applyAlignment="1">
      <alignment horizontal="left" wrapText="1"/>
    </xf>
    <xf numFmtId="0" fontId="20" fillId="12" borderId="36" xfId="0" applyFont="1" applyFill="1" applyBorder="1" applyAlignment="1">
      <alignment horizontal="center" vertical="center"/>
    </xf>
    <xf numFmtId="0" fontId="20" fillId="12" borderId="37" xfId="0" applyFont="1" applyFill="1" applyBorder="1" applyAlignment="1">
      <alignment horizontal="center" vertical="center"/>
    </xf>
    <xf numFmtId="0" fontId="20" fillId="12" borderId="38" xfId="0" applyFont="1" applyFill="1" applyBorder="1" applyAlignment="1">
      <alignment horizontal="center" vertical="center"/>
    </xf>
    <xf numFmtId="0" fontId="20" fillId="12" borderId="30" xfId="0" applyFont="1" applyFill="1" applyBorder="1" applyAlignment="1">
      <alignment horizontal="center" vertical="center"/>
    </xf>
    <xf numFmtId="0" fontId="20" fillId="12" borderId="0" xfId="0" applyFont="1" applyFill="1" applyAlignment="1">
      <alignment horizontal="center" vertical="center"/>
    </xf>
    <xf numFmtId="0" fontId="20" fillId="12" borderId="28"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3" xfId="0" applyFont="1" applyFill="1" applyBorder="1" applyAlignment="1">
      <alignment horizontal="center" vertical="center"/>
    </xf>
    <xf numFmtId="0" fontId="4" fillId="2" borderId="37"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2" borderId="34" xfId="0" applyFont="1" applyFill="1" applyBorder="1" applyAlignment="1">
      <alignment horizontal="left" vertical="center"/>
    </xf>
    <xf numFmtId="2" fontId="19" fillId="2" borderId="9" xfId="0" applyNumberFormat="1" applyFont="1" applyFill="1" applyBorder="1" applyAlignment="1">
      <alignment horizontal="center" vertical="top" wrapText="1"/>
    </xf>
    <xf numFmtId="0" fontId="10" fillId="2" borderId="9" xfId="0" applyFont="1" applyFill="1" applyBorder="1" applyAlignment="1">
      <alignment horizontal="left"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4" fillId="4" borderId="24" xfId="0" applyFont="1" applyFill="1" applyBorder="1" applyAlignment="1">
      <alignment horizontal="left" vertical="top" wrapText="1"/>
    </xf>
    <xf numFmtId="0" fontId="4" fillId="4" borderId="25" xfId="0" applyFont="1" applyFill="1" applyBorder="1" applyAlignment="1">
      <alignment horizontal="left" vertical="top" wrapText="1"/>
    </xf>
    <xf numFmtId="0" fontId="18" fillId="4" borderId="19" xfId="0" applyFont="1" applyFill="1" applyBorder="1" applyAlignment="1">
      <alignment horizontal="left" vertical="top"/>
    </xf>
    <xf numFmtId="0" fontId="18" fillId="4" borderId="18" xfId="0" applyFont="1" applyFill="1" applyBorder="1" applyAlignment="1">
      <alignment horizontal="left" vertical="top"/>
    </xf>
    <xf numFmtId="0" fontId="0" fillId="0" borderId="24" xfId="0" applyBorder="1" applyAlignment="1">
      <alignment horizontal="left" vertical="top" wrapText="1"/>
    </xf>
    <xf numFmtId="0" fontId="0" fillId="0" borderId="25" xfId="0" applyBorder="1" applyAlignment="1">
      <alignment horizontal="left" vertical="top" wrapText="1"/>
    </xf>
    <xf numFmtId="0" fontId="21" fillId="2" borderId="0" xfId="0" applyFont="1" applyFill="1" applyAlignment="1">
      <alignment horizontal="left" vertical="top" wrapText="1"/>
    </xf>
    <xf numFmtId="0" fontId="4" fillId="0" borderId="0" xfId="0" applyFont="1" applyAlignment="1">
      <alignment horizontal="center"/>
    </xf>
    <xf numFmtId="0" fontId="20" fillId="0" borderId="0" xfId="0" applyFont="1" applyAlignment="1">
      <alignment horizontal="center" vertical="top" wrapText="1"/>
    </xf>
    <xf numFmtId="0" fontId="13" fillId="12" borderId="14" xfId="0" applyFont="1" applyFill="1" applyBorder="1" applyAlignment="1">
      <alignment horizontal="left"/>
    </xf>
    <xf numFmtId="0" fontId="4" fillId="0" borderId="0" xfId="0" applyFont="1" applyAlignment="1">
      <alignment horizontal="center" vertical="top"/>
    </xf>
    <xf numFmtId="0" fontId="5" fillId="0" borderId="0" xfId="0" applyFont="1" applyAlignment="1">
      <alignment horizontal="center" vertical="top"/>
    </xf>
    <xf numFmtId="0" fontId="18" fillId="4" borderId="20" xfId="0" applyFont="1" applyFill="1" applyBorder="1" applyAlignment="1">
      <alignment horizontal="left" vertical="top"/>
    </xf>
    <xf numFmtId="0" fontId="17" fillId="2" borderId="20" xfId="0" applyFont="1" applyFill="1" applyBorder="1" applyAlignment="1">
      <alignment horizontal="center"/>
    </xf>
    <xf numFmtId="0" fontId="17" fillId="0" borderId="20" xfId="0" applyFont="1" applyBorder="1" applyAlignment="1">
      <alignment horizontal="left" vertical="top" wrapText="1"/>
    </xf>
    <xf numFmtId="0" fontId="0" fillId="2" borderId="24" xfId="0" applyFill="1" applyBorder="1" applyAlignment="1">
      <alignment horizontal="left" vertical="top"/>
    </xf>
    <xf numFmtId="0" fontId="0" fillId="2" borderId="25" xfId="0" applyFill="1"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20" fillId="12" borderId="36" xfId="0" applyFont="1" applyFill="1" applyBorder="1" applyAlignment="1">
      <alignment horizontal="center" vertical="center" wrapText="1"/>
    </xf>
    <xf numFmtId="0" fontId="20" fillId="12" borderId="37" xfId="0" applyFont="1" applyFill="1" applyBorder="1" applyAlignment="1">
      <alignment horizontal="center" vertical="center" wrapText="1"/>
    </xf>
    <xf numFmtId="0" fontId="20" fillId="12" borderId="38" xfId="0" applyFont="1" applyFill="1" applyBorder="1" applyAlignment="1">
      <alignment horizontal="center" vertical="center" wrapText="1"/>
    </xf>
    <xf numFmtId="0" fontId="20" fillId="12" borderId="30"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28" xfId="0" applyFont="1" applyFill="1" applyBorder="1" applyAlignment="1">
      <alignment horizontal="center" vertical="center" wrapText="1"/>
    </xf>
    <xf numFmtId="0" fontId="4" fillId="6" borderId="40" xfId="0" applyFont="1" applyFill="1" applyBorder="1" applyAlignment="1">
      <alignment horizontal="center" vertical="center"/>
    </xf>
    <xf numFmtId="0" fontId="4" fillId="6" borderId="44" xfId="0" applyFont="1" applyFill="1" applyBorder="1" applyAlignment="1">
      <alignment horizontal="center" vertical="center"/>
    </xf>
    <xf numFmtId="0" fontId="4" fillId="6" borderId="41" xfId="0" applyFont="1" applyFill="1" applyBorder="1" applyAlignment="1">
      <alignment horizontal="center" vertical="center"/>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52" xfId="0" applyFont="1" applyFill="1" applyBorder="1" applyAlignment="1">
      <alignment horizontal="left" vertical="top" wrapText="1"/>
    </xf>
    <xf numFmtId="0" fontId="4" fillId="2" borderId="65" xfId="0" applyFont="1" applyFill="1" applyBorder="1" applyAlignment="1">
      <alignment horizontal="left" vertical="top" wrapText="1"/>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77" xfId="0" applyFont="1" applyFill="1" applyBorder="1" applyAlignment="1">
      <alignment horizontal="center" vertical="center"/>
    </xf>
    <xf numFmtId="0" fontId="22"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28" xfId="0" applyFont="1" applyFill="1" applyBorder="1" applyAlignment="1">
      <alignment horizontal="center" vertical="center"/>
    </xf>
    <xf numFmtId="0" fontId="22" fillId="2" borderId="28" xfId="0" applyFont="1" applyFill="1" applyBorder="1" applyAlignment="1">
      <alignment horizontal="center" vertical="center" wrapText="1"/>
    </xf>
    <xf numFmtId="0" fontId="20" fillId="12" borderId="31" xfId="0" applyFont="1" applyFill="1" applyBorder="1" applyAlignment="1">
      <alignment horizontal="center" vertical="center"/>
    </xf>
    <xf numFmtId="0" fontId="20" fillId="12" borderId="35" xfId="0" applyFont="1" applyFill="1" applyBorder="1" applyAlignment="1">
      <alignment horizontal="center" vertical="center"/>
    </xf>
    <xf numFmtId="0" fontId="20" fillId="12" borderId="33" xfId="0" applyFont="1" applyFill="1" applyBorder="1" applyAlignment="1">
      <alignment horizontal="center" vertical="center"/>
    </xf>
    <xf numFmtId="0" fontId="4" fillId="4" borderId="5" xfId="0" applyFont="1" applyFill="1" applyBorder="1" applyAlignment="1">
      <alignment horizontal="left" vertical="top" wrapText="1"/>
    </xf>
    <xf numFmtId="0" fontId="4" fillId="4" borderId="81" xfId="0" applyFont="1" applyFill="1" applyBorder="1" applyAlignment="1">
      <alignment horizontal="left" vertical="top" wrapText="1"/>
    </xf>
    <xf numFmtId="0" fontId="10" fillId="4" borderId="31" xfId="0" applyFont="1" applyFill="1" applyBorder="1" applyAlignment="1">
      <alignment horizontal="left"/>
    </xf>
    <xf numFmtId="0" fontId="4" fillId="2" borderId="80" xfId="0" applyFont="1" applyFill="1" applyBorder="1" applyAlignment="1">
      <alignment horizontal="left" vertical="center"/>
    </xf>
    <xf numFmtId="0" fontId="4" fillId="4" borderId="5" xfId="0" applyFont="1" applyFill="1" applyBorder="1" applyAlignment="1">
      <alignment horizontal="left" wrapText="1"/>
    </xf>
    <xf numFmtId="0" fontId="4" fillId="4" borderId="81" xfId="0" applyFont="1" applyFill="1" applyBorder="1" applyAlignment="1">
      <alignment horizontal="left" wrapText="1"/>
    </xf>
    <xf numFmtId="0" fontId="4" fillId="4" borderId="14" xfId="0" applyFont="1" applyFill="1" applyBorder="1" applyAlignment="1">
      <alignment horizontal="left" wrapText="1"/>
    </xf>
    <xf numFmtId="0" fontId="4" fillId="4" borderId="83" xfId="0" applyFont="1" applyFill="1" applyBorder="1" applyAlignment="1">
      <alignment horizontal="left" wrapText="1"/>
    </xf>
    <xf numFmtId="0" fontId="4" fillId="2" borderId="82" xfId="0" applyFont="1" applyFill="1" applyBorder="1" applyAlignment="1">
      <alignment horizontal="left" vertical="center"/>
    </xf>
    <xf numFmtId="0" fontId="0" fillId="2" borderId="36"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0" fillId="0" borderId="0" xfId="0" applyAlignment="1">
      <alignment horizontal="center"/>
    </xf>
    <xf numFmtId="0" fontId="0" fillId="0" borderId="39" xfId="0" applyBorder="1" applyAlignment="1">
      <alignment horizontal="center"/>
    </xf>
    <xf numFmtId="0" fontId="4" fillId="4" borderId="63" xfId="0" applyFont="1" applyFill="1" applyBorder="1" applyAlignment="1">
      <alignment horizontal="left" vertical="center" wrapText="1"/>
    </xf>
    <xf numFmtId="0" fontId="4" fillId="4" borderId="66" xfId="0" applyFont="1" applyFill="1" applyBorder="1" applyAlignment="1">
      <alignment horizontal="left" vertical="center" wrapText="1"/>
    </xf>
    <xf numFmtId="0" fontId="21" fillId="2" borderId="2" xfId="0" applyFont="1" applyFill="1" applyBorder="1" applyAlignment="1">
      <alignment horizontal="center" vertical="center"/>
    </xf>
    <xf numFmtId="0" fontId="4" fillId="0" borderId="33" xfId="0" applyFont="1" applyBorder="1" applyAlignment="1">
      <alignment horizontal="center" vertical="top" wrapText="1"/>
    </xf>
    <xf numFmtId="0" fontId="4" fillId="0" borderId="34" xfId="0" applyFont="1" applyBorder="1" applyAlignment="1">
      <alignment horizontal="center" vertical="top" wrapText="1"/>
    </xf>
    <xf numFmtId="0" fontId="4" fillId="0" borderId="35" xfId="0" applyFont="1" applyBorder="1" applyAlignment="1">
      <alignment horizontal="center" vertical="top" wrapText="1"/>
    </xf>
    <xf numFmtId="2" fontId="11" fillId="2" borderId="9" xfId="0" applyNumberFormat="1" applyFont="1" applyFill="1" applyBorder="1" applyAlignment="1">
      <alignment horizontal="center" vertical="top" wrapText="1"/>
    </xf>
    <xf numFmtId="0" fontId="10" fillId="2" borderId="16"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0" xfId="0" applyFont="1" applyFill="1" applyAlignment="1">
      <alignment horizontal="center" vertical="center"/>
    </xf>
    <xf numFmtId="0" fontId="10" fillId="2" borderId="51"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3" xfId="0" applyFont="1" applyFill="1" applyBorder="1" applyAlignment="1">
      <alignment horizontal="center" vertical="center"/>
    </xf>
    <xf numFmtId="15" fontId="24" fillId="0" borderId="9" xfId="10" applyNumberFormat="1" applyFont="1" applyBorder="1" applyAlignment="1">
      <alignment horizontal="left"/>
    </xf>
    <xf numFmtId="15" fontId="24" fillId="0" borderId="9" xfId="10" quotePrefix="1" applyNumberFormat="1" applyFont="1" applyBorder="1" applyAlignment="1">
      <alignment horizontal="left"/>
    </xf>
    <xf numFmtId="0" fontId="31" fillId="12" borderId="9" xfId="10" applyFont="1" applyFill="1" applyBorder="1" applyAlignment="1">
      <alignment horizontal="center" vertical="center"/>
    </xf>
    <xf numFmtId="15" fontId="2" fillId="0" borderId="9" xfId="10" applyNumberFormat="1" applyBorder="1" applyAlignment="1">
      <alignment horizontal="center"/>
    </xf>
    <xf numFmtId="0" fontId="1" fillId="0" borderId="9" xfId="10" quotePrefix="1" applyFont="1" applyBorder="1" applyAlignment="1">
      <alignment horizontal="center"/>
    </xf>
  </cellXfs>
  <cellStyles count="11">
    <cellStyle name="Followed Hyperlink" xfId="5" builtinId="9" hidden="1"/>
    <cellStyle name="Followed Hyperlink" xfId="3" builtinId="9" hidden="1"/>
    <cellStyle name="Followed Hyperlink" xfId="9" builtinId="9" hidden="1"/>
    <cellStyle name="Followed Hyperlink" xfId="7" builtinId="9" hidden="1"/>
    <cellStyle name="Hyperlink" xfId="4" builtinId="8" hidden="1"/>
    <cellStyle name="Hyperlink" xfId="2" builtinId="8" hidden="1"/>
    <cellStyle name="Hyperlink" xfId="8" builtinId="8" hidden="1"/>
    <cellStyle name="Hyperlink" xfId="6" builtinId="8" hidden="1"/>
    <cellStyle name="Normal" xfId="0" builtinId="0"/>
    <cellStyle name="Normal 2" xfId="10" xr:uid="{06786356-768E-4EAD-ACA0-55DCF4D6EE31}"/>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336550</xdr:colOff>
      <xdr:row>4</xdr:row>
      <xdr:rowOff>168275</xdr:rowOff>
    </xdr:to>
    <xdr:pic>
      <xdr:nvPicPr>
        <xdr:cNvPr id="3" name="Picture 2">
          <a:extLst>
            <a:ext uri="{FF2B5EF4-FFF2-40B4-BE49-F238E27FC236}">
              <a16:creationId xmlns:a16="http://schemas.microsoft.com/office/drawing/2014/main" id="{5713EA20-D7C5-524F-A843-9EEB4AB21E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33" r="12000" b="21000"/>
        <a:stretch/>
      </xdr:blipFill>
      <xdr:spPr>
        <a:xfrm>
          <a:off x="165100" y="0"/>
          <a:ext cx="2806700" cy="115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1</xdr:col>
      <xdr:colOff>50800</xdr:colOff>
      <xdr:row>16</xdr:row>
      <xdr:rowOff>22860</xdr:rowOff>
    </xdr:to>
    <xdr:sp macro="" textlink="">
      <xdr:nvSpPr>
        <xdr:cNvPr id="8" name="Down Arrow Callout 7">
          <a:extLst>
            <a:ext uri="{FF2B5EF4-FFF2-40B4-BE49-F238E27FC236}">
              <a16:creationId xmlns:a16="http://schemas.microsoft.com/office/drawing/2014/main" id="{00000000-0008-0000-0100-000008000000}"/>
            </a:ext>
          </a:extLst>
        </xdr:cNvPr>
        <xdr:cNvSpPr/>
      </xdr:nvSpPr>
      <xdr:spPr>
        <a:xfrm>
          <a:off x="0" y="2438400"/>
          <a:ext cx="876300" cy="84836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0">
              <a:solidFill>
                <a:schemeClr val="tx1"/>
              </a:solidFill>
              <a:latin typeface="Avenir Book" charset="0"/>
              <a:ea typeface="Avenir Book" charset="0"/>
              <a:cs typeface="Avenir Book" charset="0"/>
            </a:rPr>
            <a:t>Serial No.</a:t>
          </a:r>
        </a:p>
        <a:p>
          <a:pPr algn="l"/>
          <a:r>
            <a:rPr lang="en-US" sz="1200" b="0" i="0">
              <a:solidFill>
                <a:schemeClr val="tx1"/>
              </a:solidFill>
              <a:latin typeface="Avenir Book" charset="0"/>
              <a:ea typeface="Avenir Book" charset="0"/>
              <a:cs typeface="Avenir Book" charset="0"/>
            </a:rPr>
            <a:t>Step 1.1 </a:t>
          </a:r>
        </a:p>
      </xdr:txBody>
    </xdr:sp>
    <xdr:clientData/>
  </xdr:twoCellAnchor>
  <xdr:twoCellAnchor>
    <xdr:from>
      <xdr:col>1</xdr:col>
      <xdr:colOff>50800</xdr:colOff>
      <xdr:row>12</xdr:row>
      <xdr:rowOff>0</xdr:rowOff>
    </xdr:from>
    <xdr:to>
      <xdr:col>2</xdr:col>
      <xdr:colOff>12700</xdr:colOff>
      <xdr:row>16</xdr:row>
      <xdr:rowOff>22860</xdr:rowOff>
    </xdr:to>
    <xdr:sp macro="" textlink="">
      <xdr:nvSpPr>
        <xdr:cNvPr id="9" name="Down Arrow Callout 8">
          <a:extLst>
            <a:ext uri="{FF2B5EF4-FFF2-40B4-BE49-F238E27FC236}">
              <a16:creationId xmlns:a16="http://schemas.microsoft.com/office/drawing/2014/main" id="{00000000-0008-0000-0100-000009000000}"/>
            </a:ext>
          </a:extLst>
        </xdr:cNvPr>
        <xdr:cNvSpPr/>
      </xdr:nvSpPr>
      <xdr:spPr>
        <a:xfrm>
          <a:off x="876300" y="2438400"/>
          <a:ext cx="1181100" cy="84836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i="0">
              <a:solidFill>
                <a:schemeClr val="tx1"/>
              </a:solidFill>
              <a:latin typeface="Avenir Book" charset="0"/>
              <a:ea typeface="Avenir Book" charset="0"/>
              <a:cs typeface="Avenir Book" charset="0"/>
            </a:rPr>
            <a:t>Household ID</a:t>
          </a:r>
        </a:p>
        <a:p>
          <a:pPr algn="ctr"/>
          <a:r>
            <a:rPr lang="en-US" sz="1200" b="0" i="0">
              <a:solidFill>
                <a:schemeClr val="tx1"/>
              </a:solidFill>
              <a:latin typeface="Avenir Book" charset="0"/>
              <a:ea typeface="Avenir Book" charset="0"/>
              <a:cs typeface="Avenir Book" charset="0"/>
            </a:rPr>
            <a:t>Step</a:t>
          </a:r>
          <a:r>
            <a:rPr lang="en-US" sz="1200" b="0" i="0" baseline="0">
              <a:solidFill>
                <a:schemeClr val="tx1"/>
              </a:solidFill>
              <a:latin typeface="Avenir Book" charset="0"/>
              <a:ea typeface="Avenir Book" charset="0"/>
              <a:cs typeface="Avenir Book" charset="0"/>
            </a:rPr>
            <a:t> 1.2</a:t>
          </a:r>
          <a:endParaRPr lang="en-US" sz="1200" b="0" i="0">
            <a:solidFill>
              <a:schemeClr val="tx1"/>
            </a:solidFill>
            <a:latin typeface="Avenir Book" charset="0"/>
            <a:ea typeface="Avenir Book" charset="0"/>
            <a:cs typeface="Avenir Book" charset="0"/>
          </a:endParaRPr>
        </a:p>
      </xdr:txBody>
    </xdr:sp>
    <xdr:clientData/>
  </xdr:twoCellAnchor>
  <xdr:twoCellAnchor>
    <xdr:from>
      <xdr:col>2</xdr:col>
      <xdr:colOff>25400</xdr:colOff>
      <xdr:row>12</xdr:row>
      <xdr:rowOff>0</xdr:rowOff>
    </xdr:from>
    <xdr:to>
      <xdr:col>5</xdr:col>
      <xdr:colOff>876300</xdr:colOff>
      <xdr:row>16</xdr:row>
      <xdr:rowOff>25400</xdr:rowOff>
    </xdr:to>
    <xdr:sp macro="" textlink="">
      <xdr:nvSpPr>
        <xdr:cNvPr id="10" name="Down Arrow Callout 9">
          <a:extLst>
            <a:ext uri="{FF2B5EF4-FFF2-40B4-BE49-F238E27FC236}">
              <a16:creationId xmlns:a16="http://schemas.microsoft.com/office/drawing/2014/main" id="{00000000-0008-0000-0100-00000A000000}"/>
            </a:ext>
          </a:extLst>
        </xdr:cNvPr>
        <xdr:cNvSpPr/>
      </xdr:nvSpPr>
      <xdr:spPr>
        <a:xfrm>
          <a:off x="2070100" y="2438400"/>
          <a:ext cx="3517900" cy="85090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b="0" i="0">
              <a:solidFill>
                <a:schemeClr val="tx1"/>
              </a:solidFill>
              <a:latin typeface="Avenir Book" charset="0"/>
              <a:ea typeface="Avenir Book" charset="0"/>
              <a:cs typeface="Avenir Book" charset="0"/>
            </a:rPr>
            <a:t>Baseline fuel conusumption</a:t>
          </a:r>
        </a:p>
        <a:p>
          <a:pPr algn="ctr"/>
          <a:r>
            <a:rPr lang="en-US" sz="1200" b="0" i="0">
              <a:solidFill>
                <a:schemeClr val="tx1"/>
              </a:solidFill>
              <a:latin typeface="Avenir Book" charset="0"/>
              <a:ea typeface="Avenir Book" charset="0"/>
              <a:cs typeface="Avenir Book" charset="0"/>
            </a:rPr>
            <a:t>Step 1.3</a:t>
          </a:r>
        </a:p>
      </xdr:txBody>
    </xdr:sp>
    <xdr:clientData/>
  </xdr:twoCellAnchor>
  <xdr:twoCellAnchor>
    <xdr:from>
      <xdr:col>5</xdr:col>
      <xdr:colOff>876300</xdr:colOff>
      <xdr:row>12</xdr:row>
      <xdr:rowOff>0</xdr:rowOff>
    </xdr:from>
    <xdr:to>
      <xdr:col>10</xdr:col>
      <xdr:colOff>0</xdr:colOff>
      <xdr:row>16</xdr:row>
      <xdr:rowOff>12700</xdr:rowOff>
    </xdr:to>
    <xdr:sp macro="" textlink="">
      <xdr:nvSpPr>
        <xdr:cNvPr id="11" name="Down Arrow Callout 10">
          <a:extLst>
            <a:ext uri="{FF2B5EF4-FFF2-40B4-BE49-F238E27FC236}">
              <a16:creationId xmlns:a16="http://schemas.microsoft.com/office/drawing/2014/main" id="{00000000-0008-0000-0100-00000B000000}"/>
            </a:ext>
          </a:extLst>
        </xdr:cNvPr>
        <xdr:cNvSpPr/>
      </xdr:nvSpPr>
      <xdr:spPr>
        <a:xfrm>
          <a:off x="5461000" y="2438400"/>
          <a:ext cx="3568700" cy="83820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b="0" i="0">
              <a:solidFill>
                <a:schemeClr val="tx1"/>
              </a:solidFill>
              <a:latin typeface="Avenir Book" charset="0"/>
              <a:ea typeface="Avenir Book" charset="0"/>
              <a:cs typeface="Avenir Book" charset="0"/>
            </a:rPr>
            <a:t>Project fuel conusumption</a:t>
          </a:r>
        </a:p>
        <a:p>
          <a:pPr algn="ctr"/>
          <a:r>
            <a:rPr lang="en-US" sz="1200" b="0" i="0">
              <a:solidFill>
                <a:schemeClr val="tx1"/>
              </a:solidFill>
              <a:latin typeface="Avenir Book" charset="0"/>
              <a:ea typeface="Avenir Book" charset="0"/>
              <a:cs typeface="Avenir Book" charset="0"/>
            </a:rPr>
            <a:t>Step 1.4</a:t>
          </a:r>
        </a:p>
      </xdr:txBody>
    </xdr:sp>
    <xdr:clientData/>
  </xdr:twoCellAnchor>
  <xdr:twoCellAnchor>
    <xdr:from>
      <xdr:col>25</xdr:col>
      <xdr:colOff>279400</xdr:colOff>
      <xdr:row>4</xdr:row>
      <xdr:rowOff>190500</xdr:rowOff>
    </xdr:from>
    <xdr:to>
      <xdr:col>26</xdr:col>
      <xdr:colOff>965200</xdr:colOff>
      <xdr:row>8</xdr:row>
      <xdr:rowOff>200660</xdr:rowOff>
    </xdr:to>
    <xdr:sp macro="" textlink="">
      <xdr:nvSpPr>
        <xdr:cNvPr id="12" name="Down Arrow Callout 11">
          <a:extLst>
            <a:ext uri="{FF2B5EF4-FFF2-40B4-BE49-F238E27FC236}">
              <a16:creationId xmlns:a16="http://schemas.microsoft.com/office/drawing/2014/main" id="{00000000-0008-0000-0100-00000C000000}"/>
            </a:ext>
          </a:extLst>
        </xdr:cNvPr>
        <xdr:cNvSpPr/>
      </xdr:nvSpPr>
      <xdr:spPr>
        <a:xfrm>
          <a:off x="22517100" y="1003300"/>
          <a:ext cx="977900" cy="82296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i="0">
              <a:solidFill>
                <a:schemeClr val="tx1"/>
              </a:solidFill>
              <a:latin typeface="Avenir Book" charset="0"/>
              <a:ea typeface="Avenir Book" charset="0"/>
              <a:cs typeface="Avenir Book" charset="0"/>
            </a:rPr>
            <a:t>Family Size</a:t>
          </a:r>
        </a:p>
        <a:p>
          <a:pPr algn="ctr"/>
          <a:r>
            <a:rPr lang="en-US" sz="1200" b="0" i="0">
              <a:solidFill>
                <a:schemeClr val="tx1"/>
              </a:solidFill>
              <a:latin typeface="Avenir Book" charset="0"/>
              <a:ea typeface="Avenir Book" charset="0"/>
              <a:cs typeface="Avenir Book" charset="0"/>
            </a:rPr>
            <a:t>Step 3.1 </a:t>
          </a:r>
        </a:p>
      </xdr:txBody>
    </xdr:sp>
    <xdr:clientData/>
  </xdr:twoCellAnchor>
  <xdr:twoCellAnchor>
    <xdr:from>
      <xdr:col>28</xdr:col>
      <xdr:colOff>25400</xdr:colOff>
      <xdr:row>5</xdr:row>
      <xdr:rowOff>0</xdr:rowOff>
    </xdr:from>
    <xdr:to>
      <xdr:col>28</xdr:col>
      <xdr:colOff>1397000</xdr:colOff>
      <xdr:row>9</xdr:row>
      <xdr:rowOff>10160</xdr:rowOff>
    </xdr:to>
    <xdr:sp macro="" textlink="">
      <xdr:nvSpPr>
        <xdr:cNvPr id="13" name="Down Arrow Callout 12">
          <a:extLst>
            <a:ext uri="{FF2B5EF4-FFF2-40B4-BE49-F238E27FC236}">
              <a16:creationId xmlns:a16="http://schemas.microsoft.com/office/drawing/2014/main" id="{00000000-0008-0000-0100-00000D000000}"/>
            </a:ext>
          </a:extLst>
        </xdr:cNvPr>
        <xdr:cNvSpPr/>
      </xdr:nvSpPr>
      <xdr:spPr>
        <a:xfrm>
          <a:off x="25044400" y="1016000"/>
          <a:ext cx="1371600" cy="82296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i="0">
              <a:solidFill>
                <a:schemeClr val="tx1"/>
              </a:solidFill>
              <a:latin typeface="Avenir Book" charset="0"/>
              <a:ea typeface="Avenir Book" charset="0"/>
              <a:cs typeface="Avenir Book" charset="0"/>
            </a:rPr>
            <a:t>Optio</a:t>
          </a:r>
          <a:r>
            <a:rPr lang="en-US" sz="1200" b="0" i="0" baseline="0">
              <a:solidFill>
                <a:schemeClr val="tx1"/>
              </a:solidFill>
              <a:latin typeface="Avenir Book" charset="0"/>
              <a:ea typeface="Avenir Book" charset="0"/>
              <a:cs typeface="Avenir Book" charset="0"/>
            </a:rPr>
            <a:t>n</a:t>
          </a:r>
        </a:p>
        <a:p>
          <a:pPr algn="ctr"/>
          <a:r>
            <a:rPr lang="en-US" sz="1200" b="0" i="0" baseline="0">
              <a:solidFill>
                <a:schemeClr val="tx1"/>
              </a:solidFill>
              <a:latin typeface="Avenir Book" charset="0"/>
              <a:ea typeface="Avenir Book" charset="0"/>
              <a:cs typeface="Avenir Book" charset="0"/>
            </a:rPr>
            <a:t>step 3.2</a:t>
          </a:r>
          <a:endParaRPr lang="en-US" sz="1200" b="0" i="0">
            <a:solidFill>
              <a:schemeClr val="tx1"/>
            </a:solidFill>
            <a:latin typeface="Avenir Book" charset="0"/>
            <a:ea typeface="Avenir Book" charset="0"/>
            <a:cs typeface="Avenir Book" charset="0"/>
          </a:endParaRPr>
        </a:p>
      </xdr:txBody>
    </xdr:sp>
    <xdr:clientData/>
  </xdr:twoCellAnchor>
  <xdr:twoCellAnchor>
    <xdr:from>
      <xdr:col>18</xdr:col>
      <xdr:colOff>102531</xdr:colOff>
      <xdr:row>3</xdr:row>
      <xdr:rowOff>89651</xdr:rowOff>
    </xdr:from>
    <xdr:to>
      <xdr:col>19</xdr:col>
      <xdr:colOff>459439</xdr:colOff>
      <xdr:row>12</xdr:row>
      <xdr:rowOff>56033</xdr:rowOff>
    </xdr:to>
    <xdr:cxnSp macro="">
      <xdr:nvCxnSpPr>
        <xdr:cNvPr id="14" name="Connector: Elbow 13">
          <a:extLst>
            <a:ext uri="{FF2B5EF4-FFF2-40B4-BE49-F238E27FC236}">
              <a16:creationId xmlns:a16="http://schemas.microsoft.com/office/drawing/2014/main" id="{2EB6F7B7-64B0-47F7-AEAA-6663CF35858B}"/>
            </a:ext>
          </a:extLst>
        </xdr:cNvPr>
        <xdr:cNvCxnSpPr/>
      </xdr:nvCxnSpPr>
      <xdr:spPr>
        <a:xfrm rot="16200000" flipH="1">
          <a:off x="13403074" y="1211079"/>
          <a:ext cx="1692088" cy="614643"/>
        </a:xfrm>
        <a:prstGeom prst="bentConnector3">
          <a:avLst>
            <a:gd name="adj1" fmla="val 99669"/>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13607</xdr:colOff>
      <xdr:row>19</xdr:row>
      <xdr:rowOff>-1</xdr:rowOff>
    </xdr:from>
    <xdr:to>
      <xdr:col>21</xdr:col>
      <xdr:colOff>286569</xdr:colOff>
      <xdr:row>21</xdr:row>
      <xdr:rowOff>176048</xdr:rowOff>
    </xdr:to>
    <xdr:grpSp>
      <xdr:nvGrpSpPr>
        <xdr:cNvPr id="17" name="Group 16">
          <a:extLst>
            <a:ext uri="{FF2B5EF4-FFF2-40B4-BE49-F238E27FC236}">
              <a16:creationId xmlns:a16="http://schemas.microsoft.com/office/drawing/2014/main" id="{74B7AD5E-A21A-4CB6-A708-F413D8729C8D}"/>
            </a:ext>
          </a:extLst>
        </xdr:cNvPr>
        <xdr:cNvGrpSpPr/>
      </xdr:nvGrpSpPr>
      <xdr:grpSpPr>
        <a:xfrm>
          <a:off x="14086568" y="4236356"/>
          <a:ext cx="2610215" cy="665906"/>
          <a:chOff x="131792" y="790755"/>
          <a:chExt cx="2618836" cy="668846"/>
        </a:xfrm>
      </xdr:grpSpPr>
      <xdr:sp macro="" textlink="">
        <xdr:nvSpPr>
          <xdr:cNvPr id="18" name="TextBox 17">
            <a:extLst>
              <a:ext uri="{FF2B5EF4-FFF2-40B4-BE49-F238E27FC236}">
                <a16:creationId xmlns:a16="http://schemas.microsoft.com/office/drawing/2014/main" id="{B456D2B6-93CC-4640-A232-A49ADC3ECB3A}"/>
              </a:ext>
            </a:extLst>
          </xdr:cNvPr>
          <xdr:cNvSpPr txBox="1"/>
        </xdr:nvSpPr>
        <xdr:spPr>
          <a:xfrm>
            <a:off x="131792" y="790755"/>
            <a:ext cx="2618836" cy="668846"/>
          </a:xfrm>
          <a:prstGeom prst="rect">
            <a:avLst/>
          </a:prstGeom>
          <a:solidFill>
            <a:schemeClr val="tx1">
              <a:lumMod val="20000"/>
              <a:lumOff val="80000"/>
            </a:schemeClr>
          </a:solidFill>
        </xdr:spPr>
        <xdr:txBody>
          <a:bodyPr vertOverflow="clip" horzOverflow="clip" wrap="square" rtlCol="0" anchor="t"/>
          <a:lstStyle/>
          <a:p>
            <a:r>
              <a:rPr lang="en-GB" sz="1100" b="1">
                <a:solidFill>
                  <a:sysClr val="windowText" lastClr="000000"/>
                </a:solidFill>
              </a:rPr>
              <a:t>Key </a:t>
            </a:r>
          </a:p>
          <a:p>
            <a:r>
              <a:rPr lang="en-GB" sz="1100">
                <a:solidFill>
                  <a:sysClr val="windowText" lastClr="000000"/>
                </a:solidFill>
              </a:rPr>
              <a:t>Cell to</a:t>
            </a:r>
            <a:r>
              <a:rPr lang="en-GB" sz="1100" baseline="0">
                <a:solidFill>
                  <a:sysClr val="windowText" lastClr="000000"/>
                </a:solidFill>
              </a:rPr>
              <a:t> fill </a:t>
            </a:r>
            <a:endParaRPr lang="en-GB" sz="1100">
              <a:solidFill>
                <a:sysClr val="windowText" lastClr="000000"/>
              </a:solidFill>
            </a:endParaRPr>
          </a:p>
        </xdr:txBody>
      </xdr:sp>
      <xdr:sp macro="" textlink="">
        <xdr:nvSpPr>
          <xdr:cNvPr id="19" name="Rectangle 18">
            <a:extLst>
              <a:ext uri="{FF2B5EF4-FFF2-40B4-BE49-F238E27FC236}">
                <a16:creationId xmlns:a16="http://schemas.microsoft.com/office/drawing/2014/main" id="{D3BF6FEE-CA19-4DC4-8116-ABFF39922E92}"/>
              </a:ext>
            </a:extLst>
          </xdr:cNvPr>
          <xdr:cNvSpPr/>
        </xdr:nvSpPr>
        <xdr:spPr>
          <a:xfrm>
            <a:off x="1093458" y="922547"/>
            <a:ext cx="1446542" cy="266760"/>
          </a:xfrm>
          <a:prstGeom prst="rect">
            <a:avLst/>
          </a:prstGeom>
          <a:solidFill>
            <a:srgbClr val="FFFF00"/>
          </a:solidFill>
          <a:ln w="28575">
            <a:solidFill>
              <a:schemeClr val="tx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7</xdr:row>
      <xdr:rowOff>0</xdr:rowOff>
    </xdr:from>
    <xdr:to>
      <xdr:col>31</xdr:col>
      <xdr:colOff>1028700</xdr:colOff>
      <xdr:row>10</xdr:row>
      <xdr:rowOff>200660</xdr:rowOff>
    </xdr:to>
    <xdr:sp macro="" textlink="">
      <xdr:nvSpPr>
        <xdr:cNvPr id="7" name="Down Arrow Callout 6">
          <a:extLst>
            <a:ext uri="{FF2B5EF4-FFF2-40B4-BE49-F238E27FC236}">
              <a16:creationId xmlns:a16="http://schemas.microsoft.com/office/drawing/2014/main" id="{00000000-0008-0000-0200-000007000000}"/>
            </a:ext>
          </a:extLst>
        </xdr:cNvPr>
        <xdr:cNvSpPr/>
      </xdr:nvSpPr>
      <xdr:spPr>
        <a:xfrm>
          <a:off x="26060400" y="1460500"/>
          <a:ext cx="1028700" cy="83566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i="0">
              <a:solidFill>
                <a:schemeClr val="tx1"/>
              </a:solidFill>
              <a:latin typeface="Avenir Book" charset="0"/>
              <a:ea typeface="Avenir Book" charset="0"/>
              <a:cs typeface="Avenir Book" charset="0"/>
            </a:rPr>
            <a:t>Family Size</a:t>
          </a:r>
        </a:p>
        <a:p>
          <a:pPr algn="ctr"/>
          <a:r>
            <a:rPr lang="en-US" sz="1200" b="0" i="0">
              <a:solidFill>
                <a:schemeClr val="tx1"/>
              </a:solidFill>
              <a:latin typeface="Avenir Book" charset="0"/>
              <a:ea typeface="Avenir Book" charset="0"/>
              <a:cs typeface="Avenir Book" charset="0"/>
            </a:rPr>
            <a:t>Step 3.1 </a:t>
          </a:r>
        </a:p>
      </xdr:txBody>
    </xdr:sp>
    <xdr:clientData/>
  </xdr:twoCellAnchor>
  <xdr:twoCellAnchor>
    <xdr:from>
      <xdr:col>33</xdr:col>
      <xdr:colOff>38100</xdr:colOff>
      <xdr:row>7</xdr:row>
      <xdr:rowOff>0</xdr:rowOff>
    </xdr:from>
    <xdr:to>
      <xdr:col>33</xdr:col>
      <xdr:colOff>1409700</xdr:colOff>
      <xdr:row>10</xdr:row>
      <xdr:rowOff>200660</xdr:rowOff>
    </xdr:to>
    <xdr:sp macro="" textlink="">
      <xdr:nvSpPr>
        <xdr:cNvPr id="8" name="Down Arrow Callout 7">
          <a:extLst>
            <a:ext uri="{FF2B5EF4-FFF2-40B4-BE49-F238E27FC236}">
              <a16:creationId xmlns:a16="http://schemas.microsoft.com/office/drawing/2014/main" id="{00000000-0008-0000-0200-000008000000}"/>
            </a:ext>
          </a:extLst>
        </xdr:cNvPr>
        <xdr:cNvSpPr/>
      </xdr:nvSpPr>
      <xdr:spPr>
        <a:xfrm>
          <a:off x="27889200" y="1460500"/>
          <a:ext cx="1371600" cy="83566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i="0">
              <a:solidFill>
                <a:schemeClr val="tx1"/>
              </a:solidFill>
              <a:latin typeface="Avenir Book" charset="0"/>
              <a:ea typeface="Avenir Book" charset="0"/>
              <a:cs typeface="Avenir Book" charset="0"/>
            </a:rPr>
            <a:t>Optio</a:t>
          </a:r>
          <a:r>
            <a:rPr lang="en-US" sz="1200" b="0" i="0" baseline="0">
              <a:solidFill>
                <a:schemeClr val="tx1"/>
              </a:solidFill>
              <a:latin typeface="Avenir Book" charset="0"/>
              <a:ea typeface="Avenir Book" charset="0"/>
              <a:cs typeface="Avenir Book" charset="0"/>
            </a:rPr>
            <a:t>n</a:t>
          </a:r>
        </a:p>
        <a:p>
          <a:pPr algn="ctr"/>
          <a:r>
            <a:rPr lang="en-US" sz="1200" b="0" i="0" baseline="0">
              <a:solidFill>
                <a:schemeClr val="tx1"/>
              </a:solidFill>
              <a:latin typeface="Avenir Book" charset="0"/>
              <a:ea typeface="Avenir Book" charset="0"/>
              <a:cs typeface="Avenir Book" charset="0"/>
            </a:rPr>
            <a:t>step 3.2</a:t>
          </a:r>
          <a:endParaRPr lang="en-US" sz="1200" b="0" i="0">
            <a:solidFill>
              <a:schemeClr val="tx1"/>
            </a:solidFill>
            <a:latin typeface="Avenir Book" charset="0"/>
            <a:ea typeface="Avenir Book" charset="0"/>
            <a:cs typeface="Avenir Book" charset="0"/>
          </a:endParaRPr>
        </a:p>
      </xdr:txBody>
    </xdr:sp>
    <xdr:clientData/>
  </xdr:twoCellAnchor>
  <xdr:twoCellAnchor>
    <xdr:from>
      <xdr:col>0</xdr:col>
      <xdr:colOff>0</xdr:colOff>
      <xdr:row>12</xdr:row>
      <xdr:rowOff>12700</xdr:rowOff>
    </xdr:from>
    <xdr:to>
      <xdr:col>1</xdr:col>
      <xdr:colOff>12700</xdr:colOff>
      <xdr:row>16</xdr:row>
      <xdr:rowOff>25400</xdr:rowOff>
    </xdr:to>
    <xdr:sp macro="" textlink="">
      <xdr:nvSpPr>
        <xdr:cNvPr id="9" name="Down Arrow Callout 8">
          <a:extLst>
            <a:ext uri="{FF2B5EF4-FFF2-40B4-BE49-F238E27FC236}">
              <a16:creationId xmlns:a16="http://schemas.microsoft.com/office/drawing/2014/main" id="{00000000-0008-0000-0200-000009000000}"/>
            </a:ext>
          </a:extLst>
        </xdr:cNvPr>
        <xdr:cNvSpPr/>
      </xdr:nvSpPr>
      <xdr:spPr>
        <a:xfrm>
          <a:off x="0" y="2514600"/>
          <a:ext cx="876300" cy="83820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0">
              <a:solidFill>
                <a:schemeClr val="tx1"/>
              </a:solidFill>
              <a:latin typeface="Avenir Book" charset="0"/>
              <a:ea typeface="Avenir Book" charset="0"/>
              <a:cs typeface="Avenir Book" charset="0"/>
            </a:rPr>
            <a:t>Serial No.</a:t>
          </a:r>
        </a:p>
        <a:p>
          <a:pPr algn="l"/>
          <a:r>
            <a:rPr lang="en-US" sz="1200" b="0" i="0">
              <a:solidFill>
                <a:schemeClr val="tx1"/>
              </a:solidFill>
              <a:latin typeface="Avenir Book" charset="0"/>
              <a:ea typeface="Avenir Book" charset="0"/>
              <a:cs typeface="Avenir Book" charset="0"/>
            </a:rPr>
            <a:t>Step 1.1 </a:t>
          </a:r>
        </a:p>
      </xdr:txBody>
    </xdr:sp>
    <xdr:clientData/>
  </xdr:twoCellAnchor>
  <xdr:twoCellAnchor>
    <xdr:from>
      <xdr:col>1</xdr:col>
      <xdr:colOff>25400</xdr:colOff>
      <xdr:row>12</xdr:row>
      <xdr:rowOff>12700</xdr:rowOff>
    </xdr:from>
    <xdr:to>
      <xdr:col>2</xdr:col>
      <xdr:colOff>0</xdr:colOff>
      <xdr:row>16</xdr:row>
      <xdr:rowOff>25400</xdr:rowOff>
    </xdr:to>
    <xdr:sp macro="" textlink="">
      <xdr:nvSpPr>
        <xdr:cNvPr id="10" name="Down Arrow Callout 9">
          <a:extLst>
            <a:ext uri="{FF2B5EF4-FFF2-40B4-BE49-F238E27FC236}">
              <a16:creationId xmlns:a16="http://schemas.microsoft.com/office/drawing/2014/main" id="{00000000-0008-0000-0200-00000A000000}"/>
            </a:ext>
          </a:extLst>
        </xdr:cNvPr>
        <xdr:cNvSpPr/>
      </xdr:nvSpPr>
      <xdr:spPr>
        <a:xfrm>
          <a:off x="889000" y="2514600"/>
          <a:ext cx="1168400" cy="83820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i="0">
              <a:solidFill>
                <a:schemeClr val="tx1"/>
              </a:solidFill>
              <a:latin typeface="Avenir Book" charset="0"/>
              <a:ea typeface="Avenir Book" charset="0"/>
              <a:cs typeface="Avenir Book" charset="0"/>
            </a:rPr>
            <a:t>Household ID</a:t>
          </a:r>
        </a:p>
        <a:p>
          <a:pPr algn="ctr"/>
          <a:r>
            <a:rPr lang="en-US" sz="1200" b="0" i="0">
              <a:solidFill>
                <a:schemeClr val="tx1"/>
              </a:solidFill>
              <a:latin typeface="Avenir Book" charset="0"/>
              <a:ea typeface="Avenir Book" charset="0"/>
              <a:cs typeface="Avenir Book" charset="0"/>
            </a:rPr>
            <a:t>Step</a:t>
          </a:r>
          <a:r>
            <a:rPr lang="en-US" sz="1200" b="0" i="0" baseline="0">
              <a:solidFill>
                <a:schemeClr val="tx1"/>
              </a:solidFill>
              <a:latin typeface="Avenir Book" charset="0"/>
              <a:ea typeface="Avenir Book" charset="0"/>
              <a:cs typeface="Avenir Book" charset="0"/>
            </a:rPr>
            <a:t> 1.2</a:t>
          </a:r>
          <a:endParaRPr lang="en-US" sz="1200" b="0" i="0">
            <a:solidFill>
              <a:schemeClr val="tx1"/>
            </a:solidFill>
            <a:latin typeface="Avenir Book" charset="0"/>
            <a:ea typeface="Avenir Book" charset="0"/>
            <a:cs typeface="Avenir Book" charset="0"/>
          </a:endParaRPr>
        </a:p>
      </xdr:txBody>
    </xdr:sp>
    <xdr:clientData/>
  </xdr:twoCellAnchor>
  <xdr:twoCellAnchor>
    <xdr:from>
      <xdr:col>2</xdr:col>
      <xdr:colOff>0</xdr:colOff>
      <xdr:row>12</xdr:row>
      <xdr:rowOff>25400</xdr:rowOff>
    </xdr:from>
    <xdr:to>
      <xdr:col>5</xdr:col>
      <xdr:colOff>825500</xdr:colOff>
      <xdr:row>16</xdr:row>
      <xdr:rowOff>50800</xdr:rowOff>
    </xdr:to>
    <xdr:sp macro="" textlink="">
      <xdr:nvSpPr>
        <xdr:cNvPr id="11" name="Down Arrow Callout 10">
          <a:extLst>
            <a:ext uri="{FF2B5EF4-FFF2-40B4-BE49-F238E27FC236}">
              <a16:creationId xmlns:a16="http://schemas.microsoft.com/office/drawing/2014/main" id="{00000000-0008-0000-0200-00000B000000}"/>
            </a:ext>
          </a:extLst>
        </xdr:cNvPr>
        <xdr:cNvSpPr/>
      </xdr:nvSpPr>
      <xdr:spPr>
        <a:xfrm>
          <a:off x="2057400" y="2527300"/>
          <a:ext cx="3340100" cy="85090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b="0" i="0">
              <a:solidFill>
                <a:schemeClr val="tx1"/>
              </a:solidFill>
              <a:latin typeface="Avenir Book" charset="0"/>
              <a:ea typeface="Avenir Book" charset="0"/>
              <a:cs typeface="Avenir Book" charset="0"/>
            </a:rPr>
            <a:t>Baseline fuel conusumption</a:t>
          </a:r>
        </a:p>
        <a:p>
          <a:pPr algn="ctr"/>
          <a:r>
            <a:rPr lang="en-US" sz="1200" b="0" i="0">
              <a:solidFill>
                <a:schemeClr val="tx1"/>
              </a:solidFill>
              <a:latin typeface="Avenir Book" charset="0"/>
              <a:ea typeface="Avenir Book" charset="0"/>
              <a:cs typeface="Avenir Book" charset="0"/>
            </a:rPr>
            <a:t>Step 1.3</a:t>
          </a:r>
        </a:p>
      </xdr:txBody>
    </xdr:sp>
    <xdr:clientData/>
  </xdr:twoCellAnchor>
  <xdr:twoCellAnchor>
    <xdr:from>
      <xdr:col>7</xdr:col>
      <xdr:colOff>0</xdr:colOff>
      <xdr:row>12</xdr:row>
      <xdr:rowOff>25400</xdr:rowOff>
    </xdr:from>
    <xdr:to>
      <xdr:col>11</xdr:col>
      <xdr:colOff>0</xdr:colOff>
      <xdr:row>16</xdr:row>
      <xdr:rowOff>38100</xdr:rowOff>
    </xdr:to>
    <xdr:sp macro="" textlink="">
      <xdr:nvSpPr>
        <xdr:cNvPr id="12" name="Down Arrow Callout 11">
          <a:extLst>
            <a:ext uri="{FF2B5EF4-FFF2-40B4-BE49-F238E27FC236}">
              <a16:creationId xmlns:a16="http://schemas.microsoft.com/office/drawing/2014/main" id="{00000000-0008-0000-0200-00000C000000}"/>
            </a:ext>
          </a:extLst>
        </xdr:cNvPr>
        <xdr:cNvSpPr/>
      </xdr:nvSpPr>
      <xdr:spPr>
        <a:xfrm>
          <a:off x="6604000" y="2527300"/>
          <a:ext cx="3810000" cy="83820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b="0" i="0">
              <a:solidFill>
                <a:schemeClr val="tx1"/>
              </a:solidFill>
              <a:latin typeface="Avenir Book" charset="0"/>
              <a:ea typeface="Avenir Book" charset="0"/>
              <a:cs typeface="Avenir Book" charset="0"/>
            </a:rPr>
            <a:t>Project fuel conusumption</a:t>
          </a:r>
        </a:p>
        <a:p>
          <a:pPr algn="ctr"/>
          <a:r>
            <a:rPr lang="en-US" sz="1200" b="0" i="0">
              <a:solidFill>
                <a:schemeClr val="tx1"/>
              </a:solidFill>
              <a:latin typeface="Avenir Book" charset="0"/>
              <a:ea typeface="Avenir Book" charset="0"/>
              <a:cs typeface="Avenir Book" charset="0"/>
            </a:rPr>
            <a:t>Step 1.4</a:t>
          </a:r>
        </a:p>
      </xdr:txBody>
    </xdr:sp>
    <xdr:clientData/>
  </xdr:twoCellAnchor>
  <xdr:twoCellAnchor>
    <xdr:from>
      <xdr:col>5</xdr:col>
      <xdr:colOff>825500</xdr:colOff>
      <xdr:row>12</xdr:row>
      <xdr:rowOff>25400</xdr:rowOff>
    </xdr:from>
    <xdr:to>
      <xdr:col>6</xdr:col>
      <xdr:colOff>1181100</xdr:colOff>
      <xdr:row>16</xdr:row>
      <xdr:rowOff>38100</xdr:rowOff>
    </xdr:to>
    <xdr:sp macro="" textlink="">
      <xdr:nvSpPr>
        <xdr:cNvPr id="13" name="Down Arrow Callout 12">
          <a:extLst>
            <a:ext uri="{FF2B5EF4-FFF2-40B4-BE49-F238E27FC236}">
              <a16:creationId xmlns:a16="http://schemas.microsoft.com/office/drawing/2014/main" id="{00000000-0008-0000-0200-00000D000000}"/>
            </a:ext>
          </a:extLst>
        </xdr:cNvPr>
        <xdr:cNvSpPr/>
      </xdr:nvSpPr>
      <xdr:spPr>
        <a:xfrm>
          <a:off x="5397500" y="2527300"/>
          <a:ext cx="1193800" cy="838200"/>
        </a:xfrm>
        <a:prstGeom prst="downArrow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i="0">
              <a:solidFill>
                <a:schemeClr val="tx1"/>
              </a:solidFill>
              <a:latin typeface="Avenir Book" charset="0"/>
              <a:ea typeface="Avenir Book" charset="0"/>
              <a:cs typeface="Avenir Book" charset="0"/>
            </a:rPr>
            <a:t>Household ID</a:t>
          </a:r>
        </a:p>
        <a:p>
          <a:pPr algn="ctr"/>
          <a:r>
            <a:rPr lang="en-US" sz="1200" b="0" i="0">
              <a:solidFill>
                <a:schemeClr val="tx1"/>
              </a:solidFill>
              <a:latin typeface="Avenir Book" charset="0"/>
              <a:ea typeface="Avenir Book" charset="0"/>
              <a:cs typeface="Avenir Book" charset="0"/>
            </a:rPr>
            <a:t>Step</a:t>
          </a:r>
          <a:r>
            <a:rPr lang="en-US" sz="1200" b="0" i="0" baseline="0">
              <a:solidFill>
                <a:schemeClr val="tx1"/>
              </a:solidFill>
              <a:latin typeface="Avenir Book" charset="0"/>
              <a:ea typeface="Avenir Book" charset="0"/>
              <a:cs typeface="Avenir Book" charset="0"/>
            </a:rPr>
            <a:t> 1.2</a:t>
          </a:r>
          <a:endParaRPr lang="en-US" sz="1200" b="0" i="0">
            <a:solidFill>
              <a:schemeClr val="tx1"/>
            </a:solidFill>
            <a:latin typeface="Avenir Book" charset="0"/>
            <a:ea typeface="Avenir Book" charset="0"/>
            <a:cs typeface="Avenir Book" charset="0"/>
          </a:endParaRPr>
        </a:p>
      </xdr:txBody>
    </xdr:sp>
    <xdr:clientData/>
  </xdr:twoCellAnchor>
  <xdr:twoCellAnchor>
    <xdr:from>
      <xdr:col>19</xdr:col>
      <xdr:colOff>1125684</xdr:colOff>
      <xdr:row>2</xdr:row>
      <xdr:rowOff>83534</xdr:rowOff>
    </xdr:from>
    <xdr:to>
      <xdr:col>20</xdr:col>
      <xdr:colOff>795621</xdr:colOff>
      <xdr:row>13</xdr:row>
      <xdr:rowOff>105948</xdr:rowOff>
    </xdr:to>
    <xdr:cxnSp macro="">
      <xdr:nvCxnSpPr>
        <xdr:cNvPr id="14" name="Connector: Elbow 13">
          <a:extLst>
            <a:ext uri="{FF2B5EF4-FFF2-40B4-BE49-F238E27FC236}">
              <a16:creationId xmlns:a16="http://schemas.microsoft.com/office/drawing/2014/main" id="{FB06FD08-676E-4428-9217-6DA08AE31480}"/>
            </a:ext>
          </a:extLst>
        </xdr:cNvPr>
        <xdr:cNvCxnSpPr/>
      </xdr:nvCxnSpPr>
      <xdr:spPr>
        <a:xfrm rot="16200000" flipH="1">
          <a:off x="15470741" y="1411431"/>
          <a:ext cx="2620141" cy="934165"/>
        </a:xfrm>
        <a:prstGeom prst="bentConnector3">
          <a:avLst>
            <a:gd name="adj1" fmla="val 10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19</xdr:row>
      <xdr:rowOff>0</xdr:rowOff>
    </xdr:from>
    <xdr:to>
      <xdr:col>23</xdr:col>
      <xdr:colOff>413981</xdr:colOff>
      <xdr:row>21</xdr:row>
      <xdr:rowOff>180997</xdr:rowOff>
    </xdr:to>
    <xdr:grpSp>
      <xdr:nvGrpSpPr>
        <xdr:cNvPr id="15" name="Group 14">
          <a:extLst>
            <a:ext uri="{FF2B5EF4-FFF2-40B4-BE49-F238E27FC236}">
              <a16:creationId xmlns:a16="http://schemas.microsoft.com/office/drawing/2014/main" id="{9CDA56D3-EA06-466F-B124-509C1A6D1D67}"/>
            </a:ext>
          </a:extLst>
        </xdr:cNvPr>
        <xdr:cNvGrpSpPr/>
      </xdr:nvGrpSpPr>
      <xdr:grpSpPr>
        <a:xfrm>
          <a:off x="16510000" y="4167909"/>
          <a:ext cx="2622338" cy="669081"/>
          <a:chOff x="131792" y="790755"/>
          <a:chExt cx="2618836" cy="668846"/>
        </a:xfrm>
      </xdr:grpSpPr>
      <xdr:sp macro="" textlink="">
        <xdr:nvSpPr>
          <xdr:cNvPr id="16" name="TextBox 15">
            <a:extLst>
              <a:ext uri="{FF2B5EF4-FFF2-40B4-BE49-F238E27FC236}">
                <a16:creationId xmlns:a16="http://schemas.microsoft.com/office/drawing/2014/main" id="{2B0C3F70-C798-426A-905A-A348D464ED69}"/>
              </a:ext>
            </a:extLst>
          </xdr:cNvPr>
          <xdr:cNvSpPr txBox="1"/>
        </xdr:nvSpPr>
        <xdr:spPr>
          <a:xfrm>
            <a:off x="131792" y="790755"/>
            <a:ext cx="2618836" cy="668846"/>
          </a:xfrm>
          <a:prstGeom prst="rect">
            <a:avLst/>
          </a:prstGeom>
          <a:solidFill>
            <a:schemeClr val="tx1">
              <a:lumMod val="20000"/>
              <a:lumOff val="80000"/>
            </a:schemeClr>
          </a:solidFill>
        </xdr:spPr>
        <xdr:txBody>
          <a:bodyPr vertOverflow="clip" horzOverflow="clip" wrap="square" rtlCol="0" anchor="t"/>
          <a:lstStyle/>
          <a:p>
            <a:r>
              <a:rPr lang="en-GB" sz="1100" b="1">
                <a:solidFill>
                  <a:sysClr val="windowText" lastClr="000000"/>
                </a:solidFill>
              </a:rPr>
              <a:t>Key </a:t>
            </a:r>
          </a:p>
          <a:p>
            <a:r>
              <a:rPr lang="en-GB" sz="1100">
                <a:solidFill>
                  <a:sysClr val="windowText" lastClr="000000"/>
                </a:solidFill>
              </a:rPr>
              <a:t>Cell to</a:t>
            </a:r>
            <a:r>
              <a:rPr lang="en-GB" sz="1100" baseline="0">
                <a:solidFill>
                  <a:sysClr val="windowText" lastClr="000000"/>
                </a:solidFill>
              </a:rPr>
              <a:t> fill </a:t>
            </a:r>
            <a:endParaRPr lang="en-GB" sz="1100">
              <a:solidFill>
                <a:sysClr val="windowText" lastClr="000000"/>
              </a:solidFill>
            </a:endParaRPr>
          </a:p>
        </xdr:txBody>
      </xdr:sp>
      <xdr:sp macro="" textlink="">
        <xdr:nvSpPr>
          <xdr:cNvPr id="17" name="Rectangle 16">
            <a:extLst>
              <a:ext uri="{FF2B5EF4-FFF2-40B4-BE49-F238E27FC236}">
                <a16:creationId xmlns:a16="http://schemas.microsoft.com/office/drawing/2014/main" id="{F9CA2938-9245-473A-A1A8-577B6D73D4BD}"/>
              </a:ext>
            </a:extLst>
          </xdr:cNvPr>
          <xdr:cNvSpPr/>
        </xdr:nvSpPr>
        <xdr:spPr>
          <a:xfrm>
            <a:off x="1093458" y="922547"/>
            <a:ext cx="1446542" cy="266760"/>
          </a:xfrm>
          <a:prstGeom prst="rect">
            <a:avLst/>
          </a:prstGeom>
          <a:solidFill>
            <a:srgbClr val="FFFF00"/>
          </a:solidFill>
          <a:ln w="28575">
            <a:solidFill>
              <a:schemeClr val="tx2"/>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echnical/Guests%20%20Technical/Tracker/TPDDTEC%20V4.0/_TPDDTEC%20V4.0_Survey%20Questionnaires_V1.0_202109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asterQ"/>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1:A16" totalsRowShown="0">
  <autoFilter ref="A1:A16" xr:uid="{00000000-0009-0000-0100-000001000000}"/>
  <tableColumns count="1">
    <tableColumn id="1" xr3:uid="{00000000-0010-0000-0200-000001000000}" name="Select fuel type"/>
  </tableColumns>
  <tableStyleInfo name="TableStyleLight8" showFirstColumn="0" showLastColumn="0" showRowStripes="1" showColumnStripes="0"/>
</table>
</file>

<file path=xl/theme/theme1.xml><?xml version="1.0" encoding="utf-8"?>
<a:theme xmlns:a="http://schemas.openxmlformats.org/drawingml/2006/main" name="GoldStandard-theme">
  <a:themeElements>
    <a:clrScheme name="GS Color Palette">
      <a:dk1>
        <a:srgbClr val="323232"/>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C3C0133F-91A4-A34E-8107-A847F79FECF6}" vid="{FF31AA08-87F0-7741-A8F4-7506A7B45B0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051E-1C96-433F-88EE-845AE144BDFB}">
  <sheetPr>
    <tabColor theme="4"/>
  </sheetPr>
  <dimension ref="A1:D34"/>
  <sheetViews>
    <sheetView showGridLines="0" tabSelected="1" workbookViewId="0">
      <selection activeCell="C4" sqref="C4:C5"/>
    </sheetView>
  </sheetViews>
  <sheetFormatPr defaultColWidth="9.140625" defaultRowHeight="14.25" x14ac:dyDescent="0.2"/>
  <cols>
    <col min="1" max="1" width="2.42578125" style="165" customWidth="1"/>
    <col min="2" max="2" width="37" style="165" customWidth="1"/>
    <col min="3" max="3" width="76.42578125" style="165" customWidth="1"/>
    <col min="4" max="4" width="44" style="155" customWidth="1"/>
    <col min="5" max="16384" width="9.140625" style="165"/>
  </cols>
  <sheetData>
    <row r="1" spans="1:3" customFormat="1" ht="20.100000000000001" customHeight="1" x14ac:dyDescent="0.4">
      <c r="A1" s="170"/>
      <c r="B1" s="170"/>
      <c r="C1" s="170"/>
    </row>
    <row r="2" spans="1:3" customFormat="1" ht="20.100000000000001" customHeight="1" x14ac:dyDescent="0.4">
      <c r="A2" s="170"/>
      <c r="B2" s="170"/>
      <c r="C2" s="170"/>
    </row>
    <row r="3" spans="1:3" customFormat="1" ht="20.100000000000001" customHeight="1" x14ac:dyDescent="0.4">
      <c r="A3" s="170"/>
      <c r="B3" s="235"/>
      <c r="C3" s="170"/>
    </row>
    <row r="4" spans="1:3" customFormat="1" ht="20.100000000000001" customHeight="1" x14ac:dyDescent="0.4">
      <c r="A4" s="170"/>
      <c r="B4" s="235"/>
      <c r="C4" s="236"/>
    </row>
    <row r="5" spans="1:3" customFormat="1" ht="20.100000000000001" customHeight="1" x14ac:dyDescent="0.4">
      <c r="A5" s="170"/>
      <c r="B5" s="235"/>
      <c r="C5" s="236"/>
    </row>
    <row r="6" spans="1:3" customFormat="1" ht="39.950000000000003" customHeight="1" x14ac:dyDescent="0.4">
      <c r="A6" s="170"/>
      <c r="B6" s="226" t="s">
        <v>202</v>
      </c>
      <c r="C6" s="170"/>
    </row>
    <row r="8" spans="1:3" ht="19.5" x14ac:dyDescent="0.2">
      <c r="B8" s="227" t="s">
        <v>0</v>
      </c>
      <c r="C8" s="228"/>
    </row>
    <row r="9" spans="1:3" x14ac:dyDescent="0.2">
      <c r="B9" s="156" t="s">
        <v>1</v>
      </c>
      <c r="C9" s="156" t="s">
        <v>2</v>
      </c>
    </row>
    <row r="10" spans="1:3" x14ac:dyDescent="0.2">
      <c r="B10" s="156" t="s">
        <v>3</v>
      </c>
      <c r="C10" s="156" t="s">
        <v>4</v>
      </c>
    </row>
    <row r="11" spans="1:3" s="155" customFormat="1" x14ac:dyDescent="0.2">
      <c r="B11" s="156" t="s">
        <v>5</v>
      </c>
      <c r="C11" s="157">
        <v>44476</v>
      </c>
    </row>
    <row r="12" spans="1:3" s="155" customFormat="1" x14ac:dyDescent="0.2">
      <c r="B12" s="158"/>
      <c r="C12" s="159"/>
    </row>
    <row r="13" spans="1:3" s="155" customFormat="1" ht="19.5" x14ac:dyDescent="0.2">
      <c r="B13" s="227" t="s">
        <v>6</v>
      </c>
      <c r="C13" s="229"/>
    </row>
    <row r="14" spans="1:3" s="155" customFormat="1" x14ac:dyDescent="0.2">
      <c r="B14" s="160" t="s">
        <v>7</v>
      </c>
      <c r="C14" s="329">
        <v>44683</v>
      </c>
    </row>
    <row r="15" spans="1:3" s="155" customFormat="1" x14ac:dyDescent="0.2">
      <c r="B15" s="160" t="s">
        <v>8</v>
      </c>
      <c r="C15" s="330" t="s">
        <v>203</v>
      </c>
    </row>
    <row r="17" spans="2:4" s="155" customFormat="1" ht="19.5" x14ac:dyDescent="0.2">
      <c r="B17" s="162" t="s">
        <v>9</v>
      </c>
      <c r="C17" s="163"/>
    </row>
    <row r="18" spans="2:4" s="155" customFormat="1" ht="15" customHeight="1" x14ac:dyDescent="0.2">
      <c r="B18" s="230" t="s">
        <v>10</v>
      </c>
      <c r="C18" s="230"/>
    </row>
    <row r="19" spans="2:4" s="155" customFormat="1" x14ac:dyDescent="0.2">
      <c r="B19" s="231"/>
      <c r="C19" s="231"/>
    </row>
    <row r="20" spans="2:4" s="155" customFormat="1" ht="14.25" customHeight="1" x14ac:dyDescent="0.2">
      <c r="B20" s="231"/>
      <c r="C20" s="231"/>
    </row>
    <row r="21" spans="2:4" s="155" customFormat="1" ht="14.25" customHeight="1" x14ac:dyDescent="0.2">
      <c r="B21" s="231"/>
      <c r="C21" s="231"/>
    </row>
    <row r="22" spans="2:4" s="155" customFormat="1" ht="14.25" customHeight="1" x14ac:dyDescent="0.2">
      <c r="B22" s="231"/>
      <c r="C22" s="231"/>
    </row>
    <row r="23" spans="2:4" s="155" customFormat="1" ht="14.25" customHeight="1" x14ac:dyDescent="0.2">
      <c r="B23" s="231"/>
      <c r="C23" s="231"/>
    </row>
    <row r="24" spans="2:4" s="155" customFormat="1" x14ac:dyDescent="0.2">
      <c r="B24" s="164"/>
      <c r="C24" s="164"/>
    </row>
    <row r="25" spans="2:4" ht="19.5" x14ac:dyDescent="0.2">
      <c r="B25" s="232" t="s">
        <v>11</v>
      </c>
      <c r="C25" s="233"/>
      <c r="D25" s="234"/>
    </row>
    <row r="26" spans="2:4" x14ac:dyDescent="0.2">
      <c r="B26" s="331" t="s">
        <v>5</v>
      </c>
      <c r="C26" s="331" t="s">
        <v>12</v>
      </c>
      <c r="D26" s="331" t="s">
        <v>13</v>
      </c>
    </row>
    <row r="27" spans="2:4" x14ac:dyDescent="0.2">
      <c r="B27" s="332">
        <v>44683</v>
      </c>
      <c r="C27" s="333" t="s">
        <v>203</v>
      </c>
      <c r="D27" s="161" t="s">
        <v>204</v>
      </c>
    </row>
    <row r="28" spans="2:4" x14ac:dyDescent="0.2">
      <c r="B28" s="161"/>
      <c r="C28" s="161"/>
      <c r="D28" s="161"/>
    </row>
    <row r="29" spans="2:4" x14ac:dyDescent="0.2">
      <c r="B29" s="161"/>
      <c r="C29" s="161"/>
      <c r="D29" s="161"/>
    </row>
    <row r="30" spans="2:4" x14ac:dyDescent="0.2">
      <c r="B30" s="161"/>
      <c r="C30" s="161"/>
      <c r="D30" s="161"/>
    </row>
    <row r="31" spans="2:4" x14ac:dyDescent="0.2">
      <c r="B31" s="161"/>
      <c r="C31" s="161"/>
      <c r="D31" s="161"/>
    </row>
    <row r="32" spans="2:4" x14ac:dyDescent="0.2">
      <c r="B32" s="161"/>
      <c r="C32" s="161"/>
      <c r="D32" s="161"/>
    </row>
    <row r="33" spans="2:4" x14ac:dyDescent="0.2">
      <c r="B33" s="161"/>
      <c r="C33" s="161"/>
      <c r="D33" s="161"/>
    </row>
    <row r="34" spans="2:4" x14ac:dyDescent="0.2">
      <c r="B34" s="161"/>
      <c r="C34" s="161"/>
      <c r="D34" s="161"/>
    </row>
  </sheetData>
  <mergeCells count="6">
    <mergeCell ref="B8:C8"/>
    <mergeCell ref="B13:C13"/>
    <mergeCell ref="B18:C23"/>
    <mergeCell ref="B25:D25"/>
    <mergeCell ref="B3:B5"/>
    <mergeCell ref="C4:C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D35"/>
  <sheetViews>
    <sheetView workbookViewId="0">
      <selection activeCell="B3" sqref="B3"/>
    </sheetView>
  </sheetViews>
  <sheetFormatPr defaultColWidth="11.42578125" defaultRowHeight="16.5" x14ac:dyDescent="0.4"/>
  <cols>
    <col min="1" max="1" width="8.85546875" customWidth="1"/>
    <col min="2" max="2" width="24.42578125" customWidth="1"/>
    <col min="3" max="3" width="64.28515625" customWidth="1"/>
    <col min="4" max="4" width="39.28515625" style="1" customWidth="1"/>
    <col min="5" max="30" width="11.42578125" style="1"/>
  </cols>
  <sheetData>
    <row r="1" spans="1:4" ht="44.25" customHeight="1" x14ac:dyDescent="0.4">
      <c r="A1" s="237" t="s">
        <v>14</v>
      </c>
      <c r="B1" s="237"/>
      <c r="C1" s="237"/>
    </row>
    <row r="2" spans="1:4" ht="30" x14ac:dyDescent="0.4">
      <c r="A2" s="166" t="s">
        <v>15</v>
      </c>
      <c r="B2" s="166"/>
      <c r="C2" s="167" t="s">
        <v>16</v>
      </c>
    </row>
    <row r="3" spans="1:4" ht="150" x14ac:dyDescent="0.4">
      <c r="A3" s="166" t="s">
        <v>17</v>
      </c>
      <c r="B3" s="166" t="s">
        <v>18</v>
      </c>
      <c r="C3" s="167" t="s">
        <v>19</v>
      </c>
    </row>
    <row r="4" spans="1:4" x14ac:dyDescent="0.4">
      <c r="A4" s="166"/>
      <c r="B4" s="166"/>
      <c r="C4" s="166"/>
    </row>
    <row r="5" spans="1:4" ht="105" x14ac:dyDescent="0.4">
      <c r="A5" s="166" t="s">
        <v>20</v>
      </c>
      <c r="B5" s="167" t="s">
        <v>21</v>
      </c>
      <c r="C5" s="167" t="s">
        <v>22</v>
      </c>
    </row>
    <row r="6" spans="1:4" x14ac:dyDescent="0.4">
      <c r="A6" s="166"/>
      <c r="B6" s="166"/>
      <c r="C6" s="166"/>
    </row>
    <row r="7" spans="1:4" x14ac:dyDescent="0.4">
      <c r="A7" s="166" t="s">
        <v>23</v>
      </c>
      <c r="B7" s="166" t="s">
        <v>24</v>
      </c>
      <c r="C7" s="166" t="s">
        <v>25</v>
      </c>
    </row>
    <row r="8" spans="1:4" x14ac:dyDescent="0.4">
      <c r="A8" s="169"/>
      <c r="B8" s="169"/>
      <c r="C8" s="169"/>
      <c r="D8" s="169"/>
    </row>
    <row r="9" spans="1:4" x14ac:dyDescent="0.4">
      <c r="A9" s="169"/>
      <c r="B9" s="169"/>
      <c r="C9" s="169"/>
      <c r="D9" s="169"/>
    </row>
    <row r="10" spans="1:4" x14ac:dyDescent="0.4">
      <c r="A10" s="169"/>
      <c r="B10" s="169"/>
      <c r="C10" s="169"/>
      <c r="D10" s="169"/>
    </row>
    <row r="11" spans="1:4" x14ac:dyDescent="0.4">
      <c r="A11" s="169"/>
      <c r="B11" s="169"/>
      <c r="C11" s="169"/>
      <c r="D11" s="169"/>
    </row>
    <row r="12" spans="1:4" x14ac:dyDescent="0.4">
      <c r="A12" s="169"/>
      <c r="B12" s="169"/>
      <c r="C12" s="169"/>
      <c r="D12" s="169"/>
    </row>
    <row r="13" spans="1:4" x14ac:dyDescent="0.4">
      <c r="A13" s="169"/>
      <c r="B13" s="169"/>
      <c r="C13" s="169"/>
      <c r="D13" s="169"/>
    </row>
    <row r="14" spans="1:4" x14ac:dyDescent="0.4">
      <c r="A14" s="169"/>
      <c r="B14" s="169"/>
      <c r="C14" s="169"/>
      <c r="D14" s="169"/>
    </row>
    <row r="15" spans="1:4" x14ac:dyDescent="0.4">
      <c r="A15" s="169"/>
      <c r="B15" s="169"/>
      <c r="C15" s="169"/>
      <c r="D15" s="169"/>
    </row>
    <row r="16" spans="1:4" x14ac:dyDescent="0.4">
      <c r="A16" s="169"/>
      <c r="B16" s="169"/>
      <c r="C16" s="169"/>
      <c r="D16" s="169"/>
    </row>
    <row r="17" spans="1:4" x14ac:dyDescent="0.4">
      <c r="A17" s="169"/>
      <c r="B17" s="169"/>
      <c r="C17" s="169"/>
      <c r="D17" s="169"/>
    </row>
    <row r="18" spans="1:4" x14ac:dyDescent="0.4">
      <c r="A18" s="169"/>
      <c r="B18" s="169"/>
      <c r="C18" s="169"/>
      <c r="D18" s="169"/>
    </row>
    <row r="19" spans="1:4" x14ac:dyDescent="0.4">
      <c r="A19" s="169"/>
      <c r="B19" s="169"/>
      <c r="C19" s="169"/>
      <c r="D19" s="169"/>
    </row>
    <row r="20" spans="1:4" x14ac:dyDescent="0.4">
      <c r="A20" s="169"/>
      <c r="B20" s="169"/>
      <c r="C20" s="169"/>
      <c r="D20" s="169"/>
    </row>
    <row r="21" spans="1:4" x14ac:dyDescent="0.4">
      <c r="A21" s="169"/>
      <c r="B21" s="169"/>
      <c r="C21" s="169"/>
      <c r="D21" s="169"/>
    </row>
    <row r="22" spans="1:4" x14ac:dyDescent="0.4">
      <c r="A22" s="169"/>
      <c r="B22" s="169"/>
      <c r="C22" s="169"/>
      <c r="D22" s="169"/>
    </row>
    <row r="23" spans="1:4" x14ac:dyDescent="0.4">
      <c r="A23" s="169"/>
      <c r="B23" s="169"/>
      <c r="C23" s="169"/>
      <c r="D23" s="169"/>
    </row>
    <row r="24" spans="1:4" x14ac:dyDescent="0.4">
      <c r="A24" s="169"/>
      <c r="B24" s="169"/>
      <c r="C24" s="169"/>
      <c r="D24" s="169"/>
    </row>
    <row r="25" spans="1:4" x14ac:dyDescent="0.4">
      <c r="A25" s="169"/>
      <c r="B25" s="169"/>
      <c r="C25" s="169"/>
      <c r="D25" s="169"/>
    </row>
    <row r="26" spans="1:4" x14ac:dyDescent="0.4">
      <c r="A26" s="169"/>
      <c r="B26" s="169"/>
      <c r="C26" s="169"/>
      <c r="D26" s="169"/>
    </row>
    <row r="27" spans="1:4" x14ac:dyDescent="0.4">
      <c r="A27" s="169"/>
      <c r="B27" s="169"/>
      <c r="C27" s="169"/>
      <c r="D27" s="169"/>
    </row>
    <row r="28" spans="1:4" x14ac:dyDescent="0.4">
      <c r="A28" s="169"/>
      <c r="B28" s="169"/>
      <c r="C28" s="169"/>
      <c r="D28" s="169"/>
    </row>
    <row r="29" spans="1:4" x14ac:dyDescent="0.4">
      <c r="A29" s="169"/>
      <c r="B29" s="169"/>
      <c r="C29" s="169"/>
      <c r="D29" s="169"/>
    </row>
    <row r="30" spans="1:4" x14ac:dyDescent="0.4">
      <c r="A30" s="169"/>
      <c r="B30" s="169"/>
      <c r="C30" s="169"/>
      <c r="D30" s="169"/>
    </row>
    <row r="31" spans="1:4" x14ac:dyDescent="0.4">
      <c r="A31" s="169"/>
      <c r="B31" s="169"/>
      <c r="C31" s="169"/>
      <c r="D31" s="169"/>
    </row>
    <row r="32" spans="1:4" x14ac:dyDescent="0.4">
      <c r="A32" s="169"/>
      <c r="B32" s="169"/>
      <c r="C32" s="169"/>
      <c r="D32" s="169"/>
    </row>
    <row r="33" spans="1:4" x14ac:dyDescent="0.4">
      <c r="A33" s="169"/>
      <c r="B33" s="169"/>
      <c r="C33" s="169"/>
      <c r="D33" s="169"/>
    </row>
    <row r="34" spans="1:4" x14ac:dyDescent="0.4">
      <c r="A34" s="169"/>
      <c r="B34" s="169"/>
      <c r="C34" s="169"/>
      <c r="D34" s="169"/>
    </row>
    <row r="35" spans="1:4" x14ac:dyDescent="0.4">
      <c r="A35" s="169"/>
      <c r="B35" s="169"/>
      <c r="C35" s="169"/>
      <c r="D35" s="169"/>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BI820"/>
  <sheetViews>
    <sheetView showGridLines="0" zoomScale="70" zoomScaleNormal="70" workbookViewId="0">
      <pane xSplit="1" ySplit="18" topLeftCell="B19" activePane="bottomRight" state="frozen"/>
      <selection pane="topRight" activeCell="D25" sqref="D25"/>
      <selection pane="bottomLeft" activeCell="D25" sqref="D25"/>
      <selection pane="bottomRight" activeCell="T28" sqref="T28"/>
    </sheetView>
  </sheetViews>
  <sheetFormatPr defaultColWidth="11.42578125" defaultRowHeight="16.5" x14ac:dyDescent="0.4"/>
  <cols>
    <col min="2" max="2" width="16" customWidth="1"/>
    <col min="3" max="10" width="11.7109375" customWidth="1"/>
    <col min="11" max="18" width="10.7109375" customWidth="1"/>
    <col min="19" max="19" width="3.85546875" style="1" customWidth="1"/>
    <col min="20" max="20" width="14.85546875" customWidth="1"/>
    <col min="21" max="21" width="20.28515625" customWidth="1"/>
    <col min="22" max="25" width="12.42578125" customWidth="1"/>
    <col min="26" max="26" width="3.85546875" style="1" customWidth="1"/>
    <col min="27" max="27" width="21.42578125" customWidth="1"/>
    <col min="28" max="29" width="18.85546875" customWidth="1"/>
    <col min="30" max="30" width="12.7109375" customWidth="1"/>
    <col min="31" max="54" width="10.85546875" style="1"/>
  </cols>
  <sheetData>
    <row r="1" spans="1:60" s="1" customFormat="1" ht="15.95" customHeight="1" x14ac:dyDescent="0.4">
      <c r="A1" s="55"/>
      <c r="B1" s="262" t="s">
        <v>26</v>
      </c>
      <c r="C1" s="262"/>
      <c r="D1" s="262"/>
      <c r="E1" s="262"/>
      <c r="F1" s="262"/>
      <c r="G1" s="262"/>
      <c r="H1" s="262"/>
      <c r="I1" s="262"/>
    </row>
    <row r="2" spans="1:60" s="1" customFormat="1" ht="30" customHeight="1" thickBot="1" x14ac:dyDescent="0.55000000000000004">
      <c r="A2" s="171" t="s">
        <v>17</v>
      </c>
      <c r="B2" s="265" t="s">
        <v>27</v>
      </c>
      <c r="C2" s="265"/>
      <c r="D2" s="265"/>
      <c r="E2" s="265"/>
      <c r="F2" s="265"/>
      <c r="G2" s="265"/>
      <c r="H2" s="265"/>
      <c r="I2" s="265"/>
      <c r="J2" s="265"/>
      <c r="K2" s="265"/>
      <c r="L2" s="265"/>
      <c r="M2" s="265"/>
      <c r="N2" s="265"/>
      <c r="O2" s="48"/>
      <c r="P2" s="48"/>
      <c r="Q2" s="48"/>
      <c r="R2" s="48"/>
      <c r="T2" s="172" t="s">
        <v>20</v>
      </c>
      <c r="U2" s="172" t="s">
        <v>28</v>
      </c>
      <c r="V2" s="172"/>
      <c r="W2" s="172"/>
      <c r="X2" s="172"/>
      <c r="Y2" s="172"/>
      <c r="AA2" s="173" t="s">
        <v>29</v>
      </c>
      <c r="AB2" s="173"/>
      <c r="AC2" s="173"/>
      <c r="AD2" s="173"/>
      <c r="AE2" s="173"/>
    </row>
    <row r="3" spans="1:60" s="1" customFormat="1" ht="18.75" x14ac:dyDescent="0.4">
      <c r="A3" s="44" t="s">
        <v>30</v>
      </c>
      <c r="B3" s="271" t="s">
        <v>31</v>
      </c>
      <c r="C3" s="271"/>
      <c r="D3" s="271"/>
      <c r="E3" s="271"/>
      <c r="F3" s="271"/>
      <c r="G3" s="271"/>
      <c r="H3" s="272"/>
      <c r="I3" s="269" t="s">
        <v>32</v>
      </c>
      <c r="J3" s="269"/>
      <c r="K3" s="269"/>
      <c r="L3" s="269"/>
      <c r="M3" s="269"/>
      <c r="N3" s="269"/>
      <c r="T3" s="247" t="s">
        <v>33</v>
      </c>
      <c r="U3" s="247"/>
      <c r="V3" s="247"/>
      <c r="W3" s="247"/>
      <c r="X3" s="247"/>
      <c r="Y3" s="247"/>
      <c r="AA3" s="137" t="s">
        <v>34</v>
      </c>
      <c r="AB3" s="251" t="s">
        <v>35</v>
      </c>
      <c r="AC3" s="251"/>
      <c r="AD3" s="251"/>
      <c r="AE3" s="251"/>
    </row>
    <row r="4" spans="1:60" ht="15.95" customHeight="1" x14ac:dyDescent="0.45">
      <c r="A4" s="44" t="s">
        <v>36</v>
      </c>
      <c r="B4" s="273" t="s">
        <v>37</v>
      </c>
      <c r="C4" s="273"/>
      <c r="D4" s="273"/>
      <c r="E4" s="273"/>
      <c r="F4" s="273"/>
      <c r="G4" s="273"/>
      <c r="H4" s="274"/>
      <c r="I4" s="270" t="s">
        <v>38</v>
      </c>
      <c r="J4" s="270"/>
      <c r="K4" s="56" t="str">
        <f>IF(G17="Select fuel type","",G17)</f>
        <v>Firewood</v>
      </c>
      <c r="L4" s="56" t="str">
        <f>IF(H17="Select fuel type","",H17)</f>
        <v>Charcoal</v>
      </c>
      <c r="M4" s="56" t="str">
        <f>IF(I17="Select fuel type","",I17)</f>
        <v xml:space="preserve">Dung Cake </v>
      </c>
      <c r="N4" s="56" t="str">
        <f>IF(J17="Select fuel type","",J17)</f>
        <v xml:space="preserve">Crop residue </v>
      </c>
      <c r="T4" s="248"/>
      <c r="U4" s="248"/>
      <c r="V4" s="248"/>
      <c r="W4" s="248"/>
      <c r="X4" s="248"/>
      <c r="Y4" s="248"/>
      <c r="AA4" s="138" t="s">
        <v>39</v>
      </c>
      <c r="AB4" s="249" t="s">
        <v>40</v>
      </c>
      <c r="AC4" s="249"/>
      <c r="AD4" s="249"/>
      <c r="AE4" s="249"/>
      <c r="BC4" s="1"/>
      <c r="BD4" s="1"/>
      <c r="BE4" s="1"/>
      <c r="BF4" s="1"/>
      <c r="BG4" s="1"/>
      <c r="BH4" s="1"/>
    </row>
    <row r="5" spans="1:60" ht="18.75" x14ac:dyDescent="0.45">
      <c r="A5" s="254" t="s">
        <v>41</v>
      </c>
      <c r="B5" s="260" t="s">
        <v>42</v>
      </c>
      <c r="C5" s="260"/>
      <c r="D5" s="260"/>
      <c r="E5" s="260"/>
      <c r="F5" s="260"/>
      <c r="G5" s="260"/>
      <c r="H5" s="261"/>
      <c r="I5" s="258" t="s">
        <v>43</v>
      </c>
      <c r="J5" s="259"/>
      <c r="K5" s="38">
        <f>IFERROR(AVERAGE('Paired sampling'!$K$19:$K$29),"")</f>
        <v>0.83636363636363642</v>
      </c>
      <c r="L5" s="38">
        <f>IFERROR(AVERAGE('Paired sampling'!$L$19:$L$29),"")</f>
        <v>0.30000000000000004</v>
      </c>
      <c r="M5" s="38">
        <f>IFERROR(AVERAGE('Paired sampling'!$M$19:$M$29),"")</f>
        <v>0.70909090909090911</v>
      </c>
      <c r="N5" s="38">
        <f>IFERROR(AVERAGE('Paired sampling'!$N$19:$N$29),"")</f>
        <v>0.58636363636363642</v>
      </c>
      <c r="O5" s="11"/>
      <c r="P5" s="11"/>
      <c r="Q5" s="11"/>
      <c r="R5" s="11"/>
      <c r="S5"/>
      <c r="T5" s="18"/>
      <c r="U5" s="19"/>
      <c r="V5" s="13" t="str">
        <f>K4</f>
        <v>Firewood</v>
      </c>
      <c r="W5" s="13" t="str">
        <f>L4</f>
        <v>Charcoal</v>
      </c>
      <c r="X5" s="13" t="str">
        <f>M4</f>
        <v xml:space="preserve">Dung Cake </v>
      </c>
      <c r="Y5" s="13" t="str">
        <f>N4</f>
        <v xml:space="preserve">Crop residue </v>
      </c>
      <c r="Z5"/>
      <c r="AA5" s="139"/>
      <c r="AB5" s="250"/>
      <c r="AC5" s="250"/>
      <c r="AD5" s="250"/>
      <c r="AE5" s="250"/>
      <c r="BC5" s="1"/>
      <c r="BD5" s="1"/>
      <c r="BE5" s="1"/>
      <c r="BF5" s="1"/>
      <c r="BG5" s="1"/>
      <c r="BH5" s="1"/>
    </row>
    <row r="6" spans="1:60" ht="18.75" x14ac:dyDescent="0.45">
      <c r="A6" s="255"/>
      <c r="B6" s="260"/>
      <c r="C6" s="260"/>
      <c r="D6" s="260"/>
      <c r="E6" s="260"/>
      <c r="F6" s="260"/>
      <c r="G6" s="260"/>
      <c r="H6" s="261"/>
      <c r="I6" s="37" t="s">
        <v>44</v>
      </c>
      <c r="J6" s="37"/>
      <c r="K6" s="38">
        <f>IFERROR(STDEV('Paired sampling'!$K$19:$K$29),"")</f>
        <v>0.88546341231326686</v>
      </c>
      <c r="L6" s="38">
        <f>IFERROR(STDEV('Paired sampling'!$L$19:$L$29),"")</f>
        <v>0.60166435825965292</v>
      </c>
      <c r="M6" s="38">
        <f>IFERROR(STDEV('Paired sampling'!$M$19:$M$29),"")</f>
        <v>0.34483197489370243</v>
      </c>
      <c r="N6" s="38">
        <f>IFERROR(STDEV('Paired sampling'!$N$19:$N$29),"")</f>
        <v>0.78233333978902797</v>
      </c>
      <c r="O6" s="9"/>
      <c r="P6" s="9"/>
      <c r="Q6" s="9"/>
      <c r="R6" s="9"/>
      <c r="T6" s="20" t="s">
        <v>45</v>
      </c>
      <c r="U6" s="21"/>
      <c r="V6" s="14">
        <f>IFERROR(AVERAGEIF('Paired sampling'!$O$19:$O$29,"&lt;&gt;"),"")</f>
        <v>0.9</v>
      </c>
      <c r="W6" s="14">
        <f>IFERROR(AVERAGEIF('Paired sampling'!$P$19:$P$29,"&lt;&gt;"),"")</f>
        <v>0.14444444444444446</v>
      </c>
      <c r="X6" s="14">
        <f>IFERROR(AVERAGEIF('Paired sampling'!$Q$19:$Q$29,"&lt;&gt;"),"")</f>
        <v>0.78</v>
      </c>
      <c r="Y6" s="14">
        <f>IFERROR(AVERAGEIF('Paired sampling'!$R$19:$R$29,"&lt;&gt;"),"")</f>
        <v>0.80625000000000002</v>
      </c>
      <c r="AD6" s="1"/>
      <c r="BC6" s="1"/>
      <c r="BD6" s="1"/>
      <c r="BE6" s="1"/>
      <c r="BF6" s="1"/>
      <c r="BG6" s="1"/>
      <c r="BH6" s="1"/>
    </row>
    <row r="7" spans="1:60" ht="18.75" x14ac:dyDescent="0.4">
      <c r="A7" s="254" t="s">
        <v>46</v>
      </c>
      <c r="B7" s="256" t="s">
        <v>47</v>
      </c>
      <c r="C7" s="256"/>
      <c r="D7" s="256"/>
      <c r="E7" s="256"/>
      <c r="F7" s="256"/>
      <c r="G7" s="256"/>
      <c r="H7" s="257"/>
      <c r="I7" s="258" t="s">
        <v>48</v>
      </c>
      <c r="J7" s="259"/>
      <c r="K7" s="38">
        <f>IFERROR((K6/K5),"")</f>
        <v>1.0587062538528189</v>
      </c>
      <c r="L7" s="38">
        <f>IFERROR((L6/L5),"")</f>
        <v>2.0055478608655095</v>
      </c>
      <c r="M7" s="38">
        <f>IFERROR((M6/M5),"")</f>
        <v>0.48630150305522135</v>
      </c>
      <c r="N7" s="38">
        <f>IFERROR((N6/N5),"")</f>
        <v>1.3342118973146213</v>
      </c>
      <c r="O7" s="1"/>
      <c r="P7" s="1"/>
      <c r="Q7" s="1"/>
      <c r="R7" s="1"/>
      <c r="T7" s="20" t="s">
        <v>49</v>
      </c>
      <c r="U7" s="21"/>
      <c r="V7" s="15">
        <f>IFERROR((COUNTIF('Paired sampling'!$O$19:$O$29,"&lt;&gt;"))-((COUNTIF('Paired sampling'!$O$19:$O$29,"*"))),"")</f>
        <v>7</v>
      </c>
      <c r="W7" s="15">
        <f>IFERROR((COUNTIF('Paired sampling'!$P$19:$P$29,"&lt;&gt;"))-((COUNTIF('Paired sampling'!$P$19:$P$29,"*"))),"")</f>
        <v>9</v>
      </c>
      <c r="X7" s="15">
        <f>IFERROR((COUNTIF('Paired sampling'!$Q$19:$Q$29,"&lt;&gt;"))-((COUNTIF('Paired sampling'!$Q$19:$Q$29,"*"))),"")</f>
        <v>10</v>
      </c>
      <c r="Y7" s="15">
        <f>IFERROR((COUNTIF('Paired sampling'!$R$19:$R$29,"&lt;&gt;"))-((COUNTIF('Paired sampling'!$R$19:$R$29,"*"))),"")</f>
        <v>8</v>
      </c>
      <c r="AA7" s="50"/>
      <c r="AC7" s="36"/>
      <c r="AD7" s="1"/>
      <c r="BC7" s="1"/>
      <c r="BD7" s="1"/>
      <c r="BE7" s="1"/>
      <c r="BF7" s="1"/>
      <c r="BG7" s="1"/>
      <c r="BH7" s="1"/>
    </row>
    <row r="8" spans="1:60" ht="19.5" thickBot="1" x14ac:dyDescent="0.5">
      <c r="A8" s="255"/>
      <c r="B8" s="256"/>
      <c r="C8" s="256"/>
      <c r="D8" s="256"/>
      <c r="E8" s="256"/>
      <c r="F8" s="256"/>
      <c r="G8" s="256"/>
      <c r="H8" s="257"/>
      <c r="I8" s="258" t="s">
        <v>50</v>
      </c>
      <c r="J8" s="259"/>
      <c r="K8" s="38">
        <f>IFERROR(QUARTILE('Paired sampling'!$K$19:$K$29,3),"")</f>
        <v>0.95</v>
      </c>
      <c r="L8" s="38">
        <f>IFERROR(QUARTILE('Paired sampling'!$L$19:$L$29,3),"")</f>
        <v>0.3</v>
      </c>
      <c r="M8" s="38">
        <f>IFERROR(QUARTILE('Paired sampling'!$M$19:$M$29,3),"")</f>
        <v>1</v>
      </c>
      <c r="N8" s="38">
        <f>IFERROR(QUARTILE('Paired sampling'!$N$19:$N$29,3),"")</f>
        <v>1</v>
      </c>
      <c r="O8" s="2"/>
      <c r="P8" s="2"/>
      <c r="Q8" s="2"/>
      <c r="R8" s="2"/>
      <c r="T8" s="20" t="s">
        <v>44</v>
      </c>
      <c r="U8" s="21"/>
      <c r="V8" s="14">
        <f>IFERROR(STDEV('Paired sampling'!$O$19:$O$29),"")</f>
        <v>0.49244289008980507</v>
      </c>
      <c r="W8" s="14">
        <f>IFERROR(STDEV('Paired sampling'!$P$19:$P$29),"")</f>
        <v>0.22973414586817034</v>
      </c>
      <c r="X8" s="14">
        <f>IFERROR(STDEV('Paired sampling'!$Q$19:$Q$29),"")</f>
        <v>0.26583202716502535</v>
      </c>
      <c r="Y8" s="14">
        <f>IFERROR(STDEV('Paired sampling'!$R$19:$R$29),"")</f>
        <v>0.81959811580345376</v>
      </c>
      <c r="AA8" s="49"/>
      <c r="AB8" s="124"/>
      <c r="AC8" s="49"/>
      <c r="AD8" s="1"/>
      <c r="BC8" s="1"/>
      <c r="BD8" s="1"/>
      <c r="BE8" s="1"/>
      <c r="BF8" s="1"/>
      <c r="BG8" s="1"/>
      <c r="BH8" s="1"/>
    </row>
    <row r="9" spans="1:60" ht="18.75" x14ac:dyDescent="0.45">
      <c r="A9" s="45"/>
      <c r="B9" s="45"/>
      <c r="C9" s="45"/>
      <c r="D9" s="45"/>
      <c r="E9" s="45"/>
      <c r="F9" s="45"/>
      <c r="G9" s="45"/>
      <c r="H9" s="46"/>
      <c r="I9" s="258" t="s">
        <v>51</v>
      </c>
      <c r="J9" s="259"/>
      <c r="K9" s="38">
        <f>IFERROR(QUARTILE('Paired sampling'!$K$19:$K$29,1),"")</f>
        <v>0.15</v>
      </c>
      <c r="L9" s="38">
        <f>IFERROR(QUARTILE('Paired sampling'!$L$19:$L$29,1),"")</f>
        <v>4.9999999999999989E-2</v>
      </c>
      <c r="M9" s="38">
        <f>IFERROR(QUARTILE('Paired sampling'!$M$19:$M$29,1),"")</f>
        <v>0.5</v>
      </c>
      <c r="N9" s="38">
        <f>IFERROR(QUARTILE('Paired sampling'!$N$19:$N$29,1),"")</f>
        <v>0</v>
      </c>
      <c r="O9" s="2"/>
      <c r="P9" s="2"/>
      <c r="Q9" s="2"/>
      <c r="R9" s="2"/>
      <c r="T9" s="20" t="s">
        <v>52</v>
      </c>
      <c r="U9" s="21"/>
      <c r="V9" s="14">
        <f>IFERROR(V8/(SQRT(V7)),"")</f>
        <v>0.18612591743993398</v>
      </c>
      <c r="W9" s="14">
        <f t="shared" ref="W9:Y9" si="0">IFERROR(W8/(SQRT(W7)),"")</f>
        <v>7.6578048622723452E-2</v>
      </c>
      <c r="X9" s="14">
        <f t="shared" si="0"/>
        <v>8.4063468086123333E-2</v>
      </c>
      <c r="Y9" s="14">
        <f t="shared" si="0"/>
        <v>0.28977169276616971</v>
      </c>
      <c r="AB9" s="94" t="s">
        <v>38</v>
      </c>
      <c r="AD9" s="127" t="s">
        <v>53</v>
      </c>
      <c r="AE9" s="128" t="s">
        <v>54</v>
      </c>
      <c r="BC9" s="1"/>
      <c r="BD9" s="1"/>
      <c r="BE9" s="1"/>
      <c r="BF9" s="1"/>
      <c r="BG9" s="1"/>
      <c r="BH9" s="1"/>
    </row>
    <row r="10" spans="1:60" ht="18.75" x14ac:dyDescent="0.45">
      <c r="A10" s="2"/>
      <c r="B10" s="2"/>
      <c r="C10" s="2"/>
      <c r="D10" s="2"/>
      <c r="E10" s="2"/>
      <c r="F10" s="2"/>
      <c r="G10" s="2"/>
      <c r="H10" s="39"/>
      <c r="I10" s="37" t="s">
        <v>55</v>
      </c>
      <c r="J10" s="37"/>
      <c r="K10" s="38">
        <f>IFERROR((K8-K9),"")</f>
        <v>0.79999999999999993</v>
      </c>
      <c r="L10" s="38">
        <f>IFERROR((L8-L9),"")</f>
        <v>0.25</v>
      </c>
      <c r="M10" s="38">
        <f>IFERROR((M8-M9),"")</f>
        <v>0.5</v>
      </c>
      <c r="N10" s="38">
        <f>IFERROR((N8-N9),"")</f>
        <v>1</v>
      </c>
      <c r="O10" s="2"/>
      <c r="P10" s="2"/>
      <c r="Q10" s="2"/>
      <c r="R10" s="2"/>
      <c r="T10" s="20" t="s">
        <v>56</v>
      </c>
      <c r="U10" s="21"/>
      <c r="V10" s="16">
        <f>IFERROR(1.65*(V9/V6),"")</f>
        <v>0.3412308486398789</v>
      </c>
      <c r="W10" s="16">
        <f t="shared" ref="W10:Y10" si="1">IFERROR(1.65*(W9/W6),"")</f>
        <v>0.87475694003649473</v>
      </c>
      <c r="X10" s="16">
        <f t="shared" si="1"/>
        <v>0.17782656710526087</v>
      </c>
      <c r="Y10" s="16">
        <f t="shared" si="1"/>
        <v>0.59302113868425421</v>
      </c>
      <c r="AA10" s="244">
        <v>6</v>
      </c>
      <c r="AB10" s="24" t="str">
        <f>V5</f>
        <v>Firewood</v>
      </c>
      <c r="AC10" s="126" t="s">
        <v>57</v>
      </c>
      <c r="AD10" s="133">
        <f>IFERROR(IF(AC10="Mean value",V16*AA10*365/1000,IF(AC10="Lower bound",V17*AA10*365/1000,"")),"")</f>
        <v>1.449251828232377</v>
      </c>
      <c r="AE10" s="134" t="s">
        <v>58</v>
      </c>
      <c r="BC10" s="1"/>
      <c r="BD10" s="1"/>
      <c r="BE10" s="1"/>
      <c r="BF10" s="1"/>
      <c r="BG10" s="1"/>
      <c r="BH10" s="1"/>
    </row>
    <row r="11" spans="1:60" ht="18.75" x14ac:dyDescent="0.45">
      <c r="A11" s="2"/>
      <c r="I11" s="37" t="s">
        <v>59</v>
      </c>
      <c r="J11" s="37"/>
      <c r="K11" s="38">
        <f>IFERROR(K8+(1.5*K10),"")</f>
        <v>2.15</v>
      </c>
      <c r="L11" s="38">
        <f t="shared" ref="L11:M11" si="2">IFERROR(L8+(1.5*L10),"")</f>
        <v>0.67500000000000004</v>
      </c>
      <c r="M11" s="38">
        <f t="shared" si="2"/>
        <v>1.75</v>
      </c>
      <c r="N11" s="38">
        <f>IFERROR(N8+(1.5*N10),"")</f>
        <v>2.5</v>
      </c>
      <c r="O11" s="2"/>
      <c r="P11" s="2"/>
      <c r="Q11" s="2"/>
      <c r="R11" s="2"/>
      <c r="T11" s="20" t="s">
        <v>60</v>
      </c>
      <c r="U11" s="21"/>
      <c r="V11" s="125" t="str">
        <f t="shared" ref="V11" si="3">IF(V7=0,"NA",IF(V10&lt;=0.3,"YES","NO"))</f>
        <v>NO</v>
      </c>
      <c r="W11" s="125" t="str">
        <f>IF(W7=0,"NA",IF(W10&lt;=0.3,"YES","NO"))</f>
        <v>NO</v>
      </c>
      <c r="X11" s="125" t="str">
        <f>IF(X7=0,"NA",IF(X10&lt;=0.3,"YES","NO"))</f>
        <v>YES</v>
      </c>
      <c r="Y11" s="125" t="str">
        <f>IF(Y7=0,"NA",IF(Y10&lt;=0.3,"YES","NO"))</f>
        <v>NO</v>
      </c>
      <c r="AA11" s="245"/>
      <c r="AB11" s="25" t="str">
        <f>W5</f>
        <v>Charcoal</v>
      </c>
      <c r="AC11" s="126" t="s">
        <v>57</v>
      </c>
      <c r="AD11" s="133">
        <f>IFERROR(IF(AC11="Mean value",W16*AA10*365/1000,IF(AC11="Lower bound",W17*AA10*365/1000,"")),"")</f>
        <v>0.10166974743411501</v>
      </c>
      <c r="AE11" s="134" t="s">
        <v>58</v>
      </c>
      <c r="BC11" s="1"/>
      <c r="BD11" s="1"/>
      <c r="BE11" s="1"/>
      <c r="BF11" s="1"/>
      <c r="BG11" s="1"/>
      <c r="BH11" s="1"/>
    </row>
    <row r="12" spans="1:60" s="8" customFormat="1" ht="15.95" customHeight="1" x14ac:dyDescent="0.45">
      <c r="A12" s="40"/>
      <c r="B12" s="41"/>
      <c r="C12" s="42"/>
      <c r="D12" s="42"/>
      <c r="E12" s="42"/>
      <c r="F12" s="42"/>
      <c r="G12" s="42"/>
      <c r="H12" s="43"/>
      <c r="I12" s="268" t="s">
        <v>61</v>
      </c>
      <c r="J12" s="268"/>
      <c r="K12" s="47">
        <f>IFERROR(K9-(1.5*K10),"")</f>
        <v>-1.05</v>
      </c>
      <c r="L12" s="47">
        <f>IFERROR(L9-(1.5*L10),"")</f>
        <v>-0.32500000000000001</v>
      </c>
      <c r="M12" s="47">
        <f>IFERROR(M9-(1.5*M10),"")</f>
        <v>-0.25</v>
      </c>
      <c r="N12" s="47">
        <f>IFERROR(N9-(1.5*N10),"")</f>
        <v>-1.5</v>
      </c>
      <c r="O12" s="6"/>
      <c r="P12" s="6"/>
      <c r="Q12" s="6"/>
      <c r="R12" s="6"/>
      <c r="S12" s="7"/>
      <c r="T12" s="253" t="s">
        <v>62</v>
      </c>
      <c r="U12" s="253"/>
      <c r="V12" s="252" t="str">
        <f>IF(V11="NA","",IF(V10&lt;=0.3,"Use mean value","Use lower bound or 
Conduct more test"))</f>
        <v>Use lower bound or 
Conduct more test</v>
      </c>
      <c r="W12" s="252" t="str">
        <f>IF(W11="NA","",IF(W10&lt;=0.3,"Use mean value","Use lower bound or 
Conduct more test"))</f>
        <v>Use lower bound or 
Conduct more test</v>
      </c>
      <c r="X12" s="252" t="str">
        <f>IF(X11="NA","",IF(X10&lt;=0.3,"Use mean value","Use lower bound or 
Conduct more test"))</f>
        <v>Use mean value</v>
      </c>
      <c r="Y12" s="252" t="str">
        <f>IF(Y11="NA","",IF(Y10&lt;=0.3,"Use mean value","Use lower bound or 
Conduct more test"))</f>
        <v>Use lower bound or 
Conduct more test</v>
      </c>
      <c r="Z12" s="7"/>
      <c r="AA12" s="245"/>
      <c r="AB12" s="24" t="str">
        <f>X5</f>
        <v xml:space="preserve">Dung Cake </v>
      </c>
      <c r="AC12" s="126" t="s">
        <v>63</v>
      </c>
      <c r="AD12" s="131">
        <f>IFERROR(IF(AC12="Mean value",X16*AA10*365/1000,IF(AC12="Lower bound",X17*AA10*365/1000,"")),"")</f>
        <v>1.7081999999999997</v>
      </c>
      <c r="AE12" s="132" t="s">
        <v>58</v>
      </c>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row>
    <row r="13" spans="1:60" s="8" customFormat="1" ht="17.100000000000001" customHeight="1" thickBot="1" x14ac:dyDescent="0.5">
      <c r="A13" s="31"/>
      <c r="B13" s="31"/>
      <c r="C13" s="264"/>
      <c r="D13" s="264"/>
      <c r="E13" s="264"/>
      <c r="F13" s="264"/>
      <c r="G13" s="264"/>
      <c r="H13" s="264"/>
      <c r="I13" s="264"/>
      <c r="J13" s="264"/>
      <c r="K13" s="275" t="s">
        <v>64</v>
      </c>
      <c r="L13" s="276"/>
      <c r="M13" s="276"/>
      <c r="N13" s="277"/>
      <c r="O13" s="238" t="s">
        <v>65</v>
      </c>
      <c r="P13" s="239"/>
      <c r="Q13" s="239"/>
      <c r="R13" s="240"/>
      <c r="S13" s="7"/>
      <c r="T13" s="253"/>
      <c r="U13" s="253"/>
      <c r="V13" s="252"/>
      <c r="W13" s="252"/>
      <c r="X13" s="252"/>
      <c r="Y13" s="252"/>
      <c r="Z13" s="7"/>
      <c r="AA13" s="246"/>
      <c r="AB13" s="23" t="str">
        <f>Y5</f>
        <v xml:space="preserve">Crop residue </v>
      </c>
      <c r="AC13" s="126" t="s">
        <v>57</v>
      </c>
      <c r="AD13" s="130">
        <f>IFERROR(IF(AC13="Mean value",Y16*AA10*365/1000,IF(AC13="Lower bound",Y17*AA10*365/1000,"")),"")</f>
        <v>0.95339949083787301</v>
      </c>
      <c r="AE13" s="129" t="s">
        <v>58</v>
      </c>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row>
    <row r="14" spans="1:60" ht="15.95" customHeight="1" x14ac:dyDescent="0.45">
      <c r="A14" s="32"/>
      <c r="B14" s="34"/>
      <c r="C14" s="263"/>
      <c r="D14" s="263"/>
      <c r="E14" s="263"/>
      <c r="F14" s="263"/>
      <c r="G14" s="266"/>
      <c r="H14" s="267"/>
      <c r="I14" s="267"/>
      <c r="J14" s="267"/>
      <c r="K14" s="278"/>
      <c r="L14" s="279"/>
      <c r="M14" s="279"/>
      <c r="N14" s="280"/>
      <c r="O14" s="241"/>
      <c r="P14" s="242"/>
      <c r="Q14" s="242"/>
      <c r="R14" s="243"/>
      <c r="T14" s="253"/>
      <c r="U14" s="253"/>
      <c r="V14" s="252"/>
      <c r="W14" s="252"/>
      <c r="X14" s="252"/>
      <c r="Y14" s="252"/>
      <c r="AA14" s="1"/>
      <c r="AB14" s="1"/>
      <c r="AC14" s="1"/>
      <c r="AD14" s="1"/>
      <c r="BC14" s="1"/>
      <c r="BD14" s="1"/>
      <c r="BE14" s="1"/>
      <c r="BF14" s="1"/>
      <c r="BG14" s="1"/>
      <c r="BH14" s="1"/>
    </row>
    <row r="15" spans="1:60" ht="15.95" customHeight="1" x14ac:dyDescent="0.45">
      <c r="A15" s="33"/>
      <c r="B15" s="33"/>
      <c r="C15" s="263"/>
      <c r="D15" s="263"/>
      <c r="E15" s="263"/>
      <c r="F15" s="263"/>
      <c r="G15" s="263"/>
      <c r="H15" s="263"/>
      <c r="I15" s="263"/>
      <c r="J15" s="263"/>
      <c r="K15" s="278"/>
      <c r="L15" s="279"/>
      <c r="M15" s="279"/>
      <c r="N15" s="280"/>
      <c r="O15" s="241"/>
      <c r="P15" s="242"/>
      <c r="Q15" s="242"/>
      <c r="R15" s="243"/>
      <c r="T15" s="253"/>
      <c r="U15" s="253"/>
      <c r="V15" s="252"/>
      <c r="W15" s="252"/>
      <c r="X15" s="252"/>
      <c r="Y15" s="252"/>
      <c r="AA15" s="1"/>
      <c r="AB15" s="1"/>
      <c r="AC15" s="1"/>
      <c r="AD15" s="1"/>
      <c r="AR15"/>
      <c r="BC15" s="1"/>
      <c r="BD15" s="1"/>
      <c r="BE15" s="1"/>
      <c r="BF15" s="1"/>
      <c r="BG15" s="1"/>
      <c r="BH15" s="1"/>
    </row>
    <row r="16" spans="1:60" ht="15.95" customHeight="1" x14ac:dyDescent="0.45">
      <c r="A16" s="33"/>
      <c r="B16" s="33"/>
      <c r="C16" s="35"/>
      <c r="D16" s="35"/>
      <c r="E16" s="35"/>
      <c r="F16" s="35"/>
      <c r="G16" s="35"/>
      <c r="H16" s="35"/>
      <c r="I16" s="35"/>
      <c r="J16" s="35"/>
      <c r="K16" s="278"/>
      <c r="L16" s="279"/>
      <c r="M16" s="279"/>
      <c r="N16" s="280"/>
      <c r="O16" s="241"/>
      <c r="P16" s="242"/>
      <c r="Q16" s="242"/>
      <c r="R16" s="243"/>
      <c r="T16" s="20" t="s">
        <v>63</v>
      </c>
      <c r="U16" s="22" t="s">
        <v>66</v>
      </c>
      <c r="V16" s="14">
        <f>V6</f>
        <v>0.9</v>
      </c>
      <c r="W16" s="14">
        <f>W6</f>
        <v>0.14444444444444446</v>
      </c>
      <c r="X16" s="14">
        <f>X6</f>
        <v>0.78</v>
      </c>
      <c r="Y16" s="14">
        <f>Y6</f>
        <v>0.80625000000000002</v>
      </c>
      <c r="AA16" s="1"/>
      <c r="AB16" s="1"/>
      <c r="AC16" s="1"/>
      <c r="AD16" s="1"/>
      <c r="AR16"/>
      <c r="BC16" s="1"/>
      <c r="BD16" s="1"/>
      <c r="BE16" s="1"/>
      <c r="BF16" s="1"/>
      <c r="BG16" s="1"/>
      <c r="BH16" s="1"/>
    </row>
    <row r="17" spans="1:61" s="27" customFormat="1" ht="18.75" x14ac:dyDescent="0.45">
      <c r="A17" s="106"/>
      <c r="B17" s="107"/>
      <c r="C17" s="108" t="s">
        <v>67</v>
      </c>
      <c r="D17" s="108" t="s">
        <v>68</v>
      </c>
      <c r="E17" s="108" t="s">
        <v>69</v>
      </c>
      <c r="F17" s="108" t="s">
        <v>70</v>
      </c>
      <c r="G17" s="108" t="s">
        <v>67</v>
      </c>
      <c r="H17" s="108" t="s">
        <v>68</v>
      </c>
      <c r="I17" s="108" t="s">
        <v>69</v>
      </c>
      <c r="J17" s="109" t="s">
        <v>70</v>
      </c>
      <c r="K17" s="110" t="str">
        <f t="shared" ref="K17:R17" si="4">C17</f>
        <v>Firewood</v>
      </c>
      <c r="L17" s="111" t="str">
        <f t="shared" si="4"/>
        <v>Charcoal</v>
      </c>
      <c r="M17" s="111" t="str">
        <f t="shared" si="4"/>
        <v xml:space="preserve">Dung Cake </v>
      </c>
      <c r="N17" s="112" t="str">
        <f t="shared" si="4"/>
        <v xml:space="preserve">Crop residue </v>
      </c>
      <c r="O17" s="110" t="str">
        <f t="shared" si="4"/>
        <v>Firewood</v>
      </c>
      <c r="P17" s="111" t="str">
        <f t="shared" si="4"/>
        <v>Charcoal</v>
      </c>
      <c r="Q17" s="111" t="str">
        <f t="shared" si="4"/>
        <v xml:space="preserve">Dung Cake </v>
      </c>
      <c r="R17" s="122" t="str">
        <f t="shared" si="4"/>
        <v xml:space="preserve">Crop residue </v>
      </c>
      <c r="S17" s="3"/>
      <c r="T17" s="20" t="s">
        <v>57</v>
      </c>
      <c r="U17" s="22" t="s">
        <v>66</v>
      </c>
      <c r="V17" s="17">
        <f>IFERROR(IF(V11="Yes","-",V16-1.28*STDEV('Paired sampling'!$O$19:$O$29)/SQRT(V7)),"")</f>
        <v>0.66175882567688449</v>
      </c>
      <c r="W17" s="17">
        <f>IFERROR(IF(W11="Yes","-",W16-1.28*STDEV('Paired sampling'!$P$19:$P$29)/SQRT(W7)),"")</f>
        <v>4.6424542207358449E-2</v>
      </c>
      <c r="X17" s="17" t="str">
        <f>IFERROR(IF(X11="Yes","-",X16-1.28*STDEV('Paired sampling'!$Q$19:$Q$29)/SQRT(X7)),"")</f>
        <v>-</v>
      </c>
      <c r="Y17" s="17">
        <f>IFERROR(IF(Y11="Yes","-",Y16-1.28*STDEV('Paired sampling'!$R$19:$R$29)/SQRT(Y7)),"")</f>
        <v>0.43534223325930277</v>
      </c>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26"/>
    </row>
    <row r="18" spans="1:61" s="10" customFormat="1" ht="18.75" hidden="1" x14ac:dyDescent="0.45">
      <c r="A18" s="113" t="s">
        <v>71</v>
      </c>
      <c r="B18" s="114" t="s">
        <v>72</v>
      </c>
      <c r="C18" s="115" t="s">
        <v>73</v>
      </c>
      <c r="D18" s="115" t="s">
        <v>74</v>
      </c>
      <c r="E18" s="115" t="s">
        <v>75</v>
      </c>
      <c r="F18" s="115" t="s">
        <v>76</v>
      </c>
      <c r="G18" s="115" t="s">
        <v>77</v>
      </c>
      <c r="H18" s="115" t="s">
        <v>78</v>
      </c>
      <c r="I18" s="115" t="s">
        <v>79</v>
      </c>
      <c r="J18" s="116" t="s">
        <v>80</v>
      </c>
      <c r="K18" s="117" t="s">
        <v>81</v>
      </c>
      <c r="L18" s="118" t="s">
        <v>82</v>
      </c>
      <c r="M18" s="118" t="s">
        <v>83</v>
      </c>
      <c r="N18" s="119" t="s">
        <v>84</v>
      </c>
      <c r="O18" s="120" t="s">
        <v>85</v>
      </c>
      <c r="P18" s="121" t="s">
        <v>86</v>
      </c>
      <c r="Q18" s="121" t="s">
        <v>87</v>
      </c>
      <c r="R18" s="123" t="s">
        <v>88</v>
      </c>
      <c r="S18" s="3"/>
      <c r="T18" s="3"/>
      <c r="U18" s="3"/>
      <c r="V18" s="3"/>
      <c r="W18" s="3"/>
      <c r="X18" s="3"/>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2"/>
    </row>
    <row r="19" spans="1:61" ht="18.75" x14ac:dyDescent="0.45">
      <c r="A19" s="183">
        <v>0</v>
      </c>
      <c r="B19" s="184" t="s">
        <v>89</v>
      </c>
      <c r="C19" s="185">
        <v>3</v>
      </c>
      <c r="D19" s="185">
        <v>0.3</v>
      </c>
      <c r="E19" s="185">
        <v>1</v>
      </c>
      <c r="F19" s="185"/>
      <c r="G19" s="185">
        <v>0.1</v>
      </c>
      <c r="H19" s="185">
        <v>0.2</v>
      </c>
      <c r="I19" s="185">
        <v>0</v>
      </c>
      <c r="J19" s="186">
        <v>0</v>
      </c>
      <c r="K19" s="214">
        <f>'Paired sampling'!$C19-'Paired sampling'!$G19</f>
        <v>2.9</v>
      </c>
      <c r="L19" s="215">
        <f>'Paired sampling'!$D19-'Paired sampling'!$H19</f>
        <v>9.9999999999999978E-2</v>
      </c>
      <c r="M19" s="215">
        <f>'Paired sampling'!$E19-'Paired sampling'!$I19</f>
        <v>1</v>
      </c>
      <c r="N19" s="216">
        <f>'Paired sampling'!$F19-'Paired sampling'!$J19</f>
        <v>0</v>
      </c>
      <c r="O19" s="217" t="str">
        <f>IF('Paired sampling'!$K19&lt;&gt;0,IF((OR(K19&gt;=$K$11, K19&lt;=$K$12)), "Outlier",K19), "")</f>
        <v>Outlier</v>
      </c>
      <c r="P19" s="218">
        <f>IF('Paired sampling'!$L19&lt;&gt;0,IF((OR(L19&gt;=$L$11, L19&lt;=$L$12)), "Outlier",L19), "")</f>
        <v>9.9999999999999978E-2</v>
      </c>
      <c r="Q19" s="218">
        <f>IF('Paired sampling'!$M19&lt;&gt;0,IF((OR(M19&gt;=$M$11, M19&lt;=$M$12)), "Outlier",M19), "")</f>
        <v>1</v>
      </c>
      <c r="R19" s="219" t="str">
        <f>IF('Paired sampling'!$N19&lt;&gt;0,IF((OR(N19&gt;=$N$11, N19&lt;=$N$12))," Outlier",N19), "")</f>
        <v/>
      </c>
    </row>
    <row r="20" spans="1:61" ht="18.75" x14ac:dyDescent="0.45">
      <c r="A20" s="183">
        <v>1</v>
      </c>
      <c r="B20" s="184" t="s">
        <v>90</v>
      </c>
      <c r="C20" s="185">
        <v>2</v>
      </c>
      <c r="D20" s="185">
        <v>0.4</v>
      </c>
      <c r="E20" s="185">
        <v>1</v>
      </c>
      <c r="F20" s="185">
        <v>2</v>
      </c>
      <c r="G20" s="185">
        <v>0.1</v>
      </c>
      <c r="H20" s="185">
        <v>0.2</v>
      </c>
      <c r="I20" s="185">
        <v>0</v>
      </c>
      <c r="J20" s="186">
        <v>0.4</v>
      </c>
      <c r="K20" s="214">
        <f>'Paired sampling'!$C20-'Paired sampling'!$G20</f>
        <v>1.9</v>
      </c>
      <c r="L20" s="215">
        <f>'Paired sampling'!$D20-'Paired sampling'!$H20</f>
        <v>0.2</v>
      </c>
      <c r="M20" s="215">
        <f>'Paired sampling'!$E20-'Paired sampling'!$I20</f>
        <v>1</v>
      </c>
      <c r="N20" s="216">
        <f>'Paired sampling'!$F20-'Paired sampling'!$J20</f>
        <v>1.6</v>
      </c>
      <c r="O20" s="217">
        <f>IF('Paired sampling'!$K20&lt;&gt;0,IF((OR(K20&gt;=$K$11, K20&lt;=$K$12)), "Outlier",K20), "")</f>
        <v>1.9</v>
      </c>
      <c r="P20" s="218">
        <f>IF('Paired sampling'!$L20&lt;&gt;0,IF((OR(L20&gt;=$L$11, L20&lt;=$L$12)), "Outlier",L20), "")</f>
        <v>0.2</v>
      </c>
      <c r="Q20" s="218">
        <f>IF('Paired sampling'!$M20&lt;&gt;0,IF((OR(M20&gt;=$M$11, M20&lt;=$M$12)), "Outlier",M20), "")</f>
        <v>1</v>
      </c>
      <c r="R20" s="219">
        <f>IF('Paired sampling'!$N20&lt;&gt;0,IF((OR(N20&gt;=$N$11, N20&lt;=$N$12))," Outlier",N20), "")</f>
        <v>1.6</v>
      </c>
      <c r="T20" s="1"/>
      <c r="U20" s="1"/>
      <c r="V20" s="1"/>
      <c r="W20" s="1"/>
      <c r="X20" s="1"/>
      <c r="Y20" s="1"/>
      <c r="AA20" s="1"/>
      <c r="AB20" s="1"/>
      <c r="AD20" s="1"/>
      <c r="AR20"/>
      <c r="BC20" s="1"/>
      <c r="BD20" s="1"/>
      <c r="BE20" s="1"/>
      <c r="BF20" s="1"/>
      <c r="BG20" s="1"/>
      <c r="BH20" s="1"/>
    </row>
    <row r="21" spans="1:61" ht="18.75" x14ac:dyDescent="0.45">
      <c r="A21" s="183">
        <v>2</v>
      </c>
      <c r="B21" s="184" t="s">
        <v>91</v>
      </c>
      <c r="C21" s="185">
        <v>1</v>
      </c>
      <c r="D21" s="185">
        <v>0</v>
      </c>
      <c r="E21" s="185">
        <v>1</v>
      </c>
      <c r="F21" s="185">
        <v>2</v>
      </c>
      <c r="G21" s="185">
        <v>1</v>
      </c>
      <c r="H21" s="185">
        <v>0.2</v>
      </c>
      <c r="I21" s="185">
        <v>0</v>
      </c>
      <c r="J21" s="186">
        <v>0.4</v>
      </c>
      <c r="K21" s="214">
        <f>'Paired sampling'!$C21-'Paired sampling'!$G21</f>
        <v>0</v>
      </c>
      <c r="L21" s="215">
        <f>'Paired sampling'!$D21-'Paired sampling'!$H21</f>
        <v>-0.2</v>
      </c>
      <c r="M21" s="215">
        <f>'Paired sampling'!$E21-'Paired sampling'!$I21</f>
        <v>1</v>
      </c>
      <c r="N21" s="216">
        <f>'Paired sampling'!$F21-'Paired sampling'!$J21</f>
        <v>1.6</v>
      </c>
      <c r="O21" s="217" t="str">
        <f>IF('Paired sampling'!$K21&lt;&gt;0,IF((OR(K21&gt;=$K$11, K21&lt;=$K$12)), "Outlier",K21), "")</f>
        <v/>
      </c>
      <c r="P21" s="218">
        <f>IF('Paired sampling'!$L21&lt;&gt;0,IF((OR(L21&gt;=$L$11, L21&lt;=$L$12)), "Outlier",L21), "")</f>
        <v>-0.2</v>
      </c>
      <c r="Q21" s="218">
        <f>IF('Paired sampling'!$M21&lt;&gt;0,IF((OR(M21&gt;=$M$11, M21&lt;=$M$12)), "Outlier",M21), "")</f>
        <v>1</v>
      </c>
      <c r="R21" s="219">
        <f>IF('Paired sampling'!$N21&lt;&gt;0,IF((OR(N21&gt;=$N$11, N21&lt;=$N$12))," Outlier",N21), "")</f>
        <v>1.6</v>
      </c>
      <c r="T21" s="1"/>
      <c r="U21" s="1"/>
      <c r="V21" s="1"/>
      <c r="W21" s="1"/>
      <c r="X21" s="1"/>
      <c r="Y21" s="1"/>
      <c r="AA21" s="1"/>
      <c r="AB21" s="1"/>
      <c r="AC21" s="1"/>
      <c r="AD21" s="1"/>
      <c r="AR21"/>
      <c r="BC21" s="1"/>
      <c r="BD21" s="1"/>
      <c r="BE21" s="1"/>
      <c r="BF21" s="1"/>
      <c r="BG21" s="1"/>
      <c r="BH21" s="1"/>
    </row>
    <row r="22" spans="1:61" ht="18.75" x14ac:dyDescent="0.45">
      <c r="A22" s="183">
        <v>3</v>
      </c>
      <c r="B22" s="184" t="s">
        <v>92</v>
      </c>
      <c r="C22" s="185">
        <v>1.25</v>
      </c>
      <c r="D22" s="185">
        <v>0</v>
      </c>
      <c r="E22" s="185">
        <v>1</v>
      </c>
      <c r="F22" s="185">
        <v>1</v>
      </c>
      <c r="G22" s="185">
        <v>0.5</v>
      </c>
      <c r="H22" s="185">
        <v>0.2</v>
      </c>
      <c r="I22" s="185">
        <v>0</v>
      </c>
      <c r="J22" s="186">
        <v>0.4</v>
      </c>
      <c r="K22" s="214">
        <f>'Paired sampling'!$C22-'Paired sampling'!$G22</f>
        <v>0.75</v>
      </c>
      <c r="L22" s="215">
        <f>'Paired sampling'!$D22-'Paired sampling'!$H22</f>
        <v>-0.2</v>
      </c>
      <c r="M22" s="215">
        <f>'Paired sampling'!$E22-'Paired sampling'!$I22</f>
        <v>1</v>
      </c>
      <c r="N22" s="216">
        <f>'Paired sampling'!$F22-'Paired sampling'!$J22</f>
        <v>0.6</v>
      </c>
      <c r="O22" s="217">
        <f>IF('Paired sampling'!$K22&lt;&gt;0,IF((OR(K22&gt;=$K$11, K22&lt;=$K$12)), "Outlier",K22), "")</f>
        <v>0.75</v>
      </c>
      <c r="P22" s="218">
        <f>IF('Paired sampling'!$L22&lt;&gt;0,IF((OR(L22&gt;=$L$11, L22&lt;=$L$12)), "Outlier",L22), "")</f>
        <v>-0.2</v>
      </c>
      <c r="Q22" s="218">
        <f>IF('Paired sampling'!$M22&lt;&gt;0,IF((OR(M22&gt;=$M$11, M22&lt;=$M$12)), "Outlier",M22), "")</f>
        <v>1</v>
      </c>
      <c r="R22" s="219">
        <f>IF('Paired sampling'!$N22&lt;&gt;0,IF((OR(N22&gt;=$N$11, N22&lt;=$N$12))," Outlier",N22), "")</f>
        <v>0.6</v>
      </c>
      <c r="T22" s="1"/>
      <c r="U22" s="1"/>
      <c r="V22" s="1"/>
      <c r="W22" s="1"/>
      <c r="X22" s="1"/>
      <c r="Y22" s="1"/>
      <c r="AA22" s="1"/>
      <c r="AB22" s="1"/>
      <c r="AC22" s="1"/>
      <c r="AD22" s="1"/>
      <c r="AR22"/>
      <c r="BC22" s="1"/>
      <c r="BD22" s="1"/>
      <c r="BE22" s="1"/>
      <c r="BF22" s="1"/>
      <c r="BG22" s="1"/>
      <c r="BH22" s="1"/>
    </row>
    <row r="23" spans="1:61" ht="18.75" x14ac:dyDescent="0.45">
      <c r="A23" s="183">
        <v>4</v>
      </c>
      <c r="B23" s="184" t="s">
        <v>93</v>
      </c>
      <c r="C23" s="185">
        <v>2</v>
      </c>
      <c r="D23" s="185">
        <v>0.5</v>
      </c>
      <c r="E23" s="185">
        <v>1</v>
      </c>
      <c r="F23" s="185">
        <v>1</v>
      </c>
      <c r="G23" s="185">
        <v>1</v>
      </c>
      <c r="H23" s="185">
        <v>0</v>
      </c>
      <c r="I23" s="185">
        <v>0</v>
      </c>
      <c r="J23" s="186">
        <v>0.35</v>
      </c>
      <c r="K23" s="214">
        <f>'Paired sampling'!$C23-'Paired sampling'!$G23</f>
        <v>1</v>
      </c>
      <c r="L23" s="215">
        <f>'Paired sampling'!$D23-'Paired sampling'!$H23</f>
        <v>0.5</v>
      </c>
      <c r="M23" s="215">
        <f>'Paired sampling'!$E23-'Paired sampling'!$I23</f>
        <v>1</v>
      </c>
      <c r="N23" s="216">
        <f>'Paired sampling'!$F23-'Paired sampling'!$J23</f>
        <v>0.65</v>
      </c>
      <c r="O23" s="217">
        <f>IF('Paired sampling'!$K23&lt;&gt;0,IF((OR(K23&gt;=$K$11, K23&lt;=$K$12)), "Outlier",K23), "")</f>
        <v>1</v>
      </c>
      <c r="P23" s="218">
        <f>IF('Paired sampling'!$L23&lt;&gt;0,IF((OR(L23&gt;=$L$11, L23&lt;=$L$12)), "Outlier",L23), "")</f>
        <v>0.5</v>
      </c>
      <c r="Q23" s="218">
        <f>IF('Paired sampling'!$M23&lt;&gt;0,IF((OR(M23&gt;=$M$11, M23&lt;=$M$12)), "Outlier",M23), "")</f>
        <v>1</v>
      </c>
      <c r="R23" s="219">
        <f>IF('Paired sampling'!$N23&lt;&gt;0,IF((OR(N23&gt;=$N$11, N23&lt;=$N$12))," Outlier",N23), "")</f>
        <v>0.65</v>
      </c>
      <c r="T23" s="1"/>
      <c r="U23" s="1"/>
      <c r="V23" s="1"/>
      <c r="W23" s="1"/>
      <c r="X23" s="1"/>
      <c r="Y23" s="1"/>
      <c r="AA23" s="1"/>
      <c r="AB23" s="1"/>
      <c r="AC23" s="1"/>
      <c r="AD23" s="1"/>
      <c r="AR23"/>
      <c r="BC23" s="1"/>
      <c r="BD23" s="1"/>
      <c r="BE23" s="1"/>
      <c r="BF23" s="1"/>
      <c r="BG23" s="1"/>
      <c r="BH23" s="1"/>
    </row>
    <row r="24" spans="1:61" ht="18.75" x14ac:dyDescent="0.45">
      <c r="A24" s="183">
        <v>5</v>
      </c>
      <c r="B24" s="184" t="s">
        <v>94</v>
      </c>
      <c r="C24" s="185">
        <v>1.25</v>
      </c>
      <c r="D24" s="185">
        <v>0.3</v>
      </c>
      <c r="E24" s="185">
        <v>0.5</v>
      </c>
      <c r="F24" s="185">
        <v>1</v>
      </c>
      <c r="G24" s="185">
        <v>0.5</v>
      </c>
      <c r="H24" s="185">
        <v>0</v>
      </c>
      <c r="I24" s="185">
        <v>0</v>
      </c>
      <c r="J24" s="186">
        <v>1</v>
      </c>
      <c r="K24" s="214">
        <f>'Paired sampling'!$C24-'Paired sampling'!$G24</f>
        <v>0.75</v>
      </c>
      <c r="L24" s="215">
        <f>'Paired sampling'!$D24-'Paired sampling'!$H24</f>
        <v>0.3</v>
      </c>
      <c r="M24" s="215">
        <f>'Paired sampling'!$E24-'Paired sampling'!$I24</f>
        <v>0.5</v>
      </c>
      <c r="N24" s="216">
        <f>'Paired sampling'!$F24-'Paired sampling'!$J24</f>
        <v>0</v>
      </c>
      <c r="O24" s="217">
        <f>IF('Paired sampling'!$K24&lt;&gt;0,IF((OR(K24&gt;=$K$11, K24&lt;=$K$12)), "Outlier",K24), "")</f>
        <v>0.75</v>
      </c>
      <c r="P24" s="218">
        <f>IF('Paired sampling'!$L24&lt;&gt;0,IF((OR(L24&gt;=$L$11, L24&lt;=$L$12)), "Outlier",L24), "")</f>
        <v>0.3</v>
      </c>
      <c r="Q24" s="218">
        <f>IF('Paired sampling'!$M24&lt;&gt;0,IF((OR(M24&gt;=$M$11, M24&lt;=$M$12)), "Outlier",M24), "")</f>
        <v>0.5</v>
      </c>
      <c r="R24" s="219" t="str">
        <f>IF('Paired sampling'!$N24&lt;&gt;0,IF((OR(N24&gt;=$N$11, N24&lt;=$N$12))," Outlier",N24), "")</f>
        <v/>
      </c>
      <c r="T24" s="1"/>
      <c r="U24" s="1"/>
      <c r="V24" s="1"/>
      <c r="W24" s="1"/>
      <c r="X24" s="1"/>
      <c r="Y24" s="1"/>
      <c r="AA24" s="1"/>
      <c r="AB24" s="1"/>
      <c r="AC24" s="1"/>
      <c r="AD24" s="1"/>
      <c r="AR24"/>
      <c r="BC24" s="1"/>
      <c r="BD24" s="1"/>
      <c r="BE24" s="1"/>
      <c r="BF24" s="1"/>
      <c r="BG24" s="1"/>
      <c r="BH24" s="1"/>
    </row>
    <row r="25" spans="1:61" ht="18.75" x14ac:dyDescent="0.45">
      <c r="A25" s="183">
        <v>6</v>
      </c>
      <c r="B25" s="184" t="s">
        <v>95</v>
      </c>
      <c r="C25" s="185">
        <v>1.2</v>
      </c>
      <c r="D25" s="185">
        <v>2</v>
      </c>
      <c r="E25" s="185">
        <v>0.5</v>
      </c>
      <c r="F25" s="185">
        <v>1</v>
      </c>
      <c r="G25" s="185">
        <v>0.5</v>
      </c>
      <c r="H25" s="185">
        <v>0</v>
      </c>
      <c r="I25" s="185">
        <v>0</v>
      </c>
      <c r="J25" s="186">
        <v>0</v>
      </c>
      <c r="K25" s="214">
        <f>'Paired sampling'!$C25-'Paired sampling'!$G25</f>
        <v>0.7</v>
      </c>
      <c r="L25" s="215">
        <f>'Paired sampling'!$D25-'Paired sampling'!$H25</f>
        <v>2</v>
      </c>
      <c r="M25" s="215">
        <f>'Paired sampling'!$E25-'Paired sampling'!$I25</f>
        <v>0.5</v>
      </c>
      <c r="N25" s="216">
        <f>'Paired sampling'!$F25-'Paired sampling'!$J25</f>
        <v>1</v>
      </c>
      <c r="O25" s="217">
        <f>IF('Paired sampling'!$K25&lt;&gt;0,IF((OR(K25&gt;=$K$11, K25&lt;=$K$12)), "Outlier",K25), "")</f>
        <v>0.7</v>
      </c>
      <c r="P25" s="218" t="str">
        <f>IF('Paired sampling'!$L25&lt;&gt;0,IF((OR(L25&gt;=$L$11, L25&lt;=$L$12)), "Outlier",L25), "")</f>
        <v>Outlier</v>
      </c>
      <c r="Q25" s="218">
        <f>IF('Paired sampling'!$M25&lt;&gt;0,IF((OR(M25&gt;=$M$11, M25&lt;=$M$12)), "Outlier",M25), "")</f>
        <v>0.5</v>
      </c>
      <c r="R25" s="219">
        <f>IF('Paired sampling'!$N25&lt;&gt;0,IF((OR(N25&gt;=$N$11, N25&lt;=$N$12))," Outlier",N25), "")</f>
        <v>1</v>
      </c>
      <c r="T25" s="1"/>
      <c r="U25" s="1"/>
      <c r="V25" s="1"/>
      <c r="W25" s="1"/>
      <c r="X25" s="1"/>
      <c r="Y25" s="1"/>
      <c r="AA25" s="1"/>
      <c r="AB25" s="1"/>
      <c r="AC25" s="1"/>
      <c r="AD25" s="1"/>
      <c r="AR25"/>
      <c r="BC25" s="1"/>
      <c r="BD25" s="1"/>
      <c r="BE25" s="1"/>
      <c r="BF25" s="1"/>
      <c r="BG25" s="1"/>
      <c r="BH25" s="1"/>
    </row>
    <row r="26" spans="1:61" ht="18.75" x14ac:dyDescent="0.45">
      <c r="A26" s="183">
        <v>7</v>
      </c>
      <c r="B26" s="184" t="s">
        <v>96</v>
      </c>
      <c r="C26" s="185">
        <v>1.4</v>
      </c>
      <c r="D26" s="185">
        <v>0.1</v>
      </c>
      <c r="E26" s="185">
        <v>0.7</v>
      </c>
      <c r="F26" s="185">
        <v>1</v>
      </c>
      <c r="G26" s="185">
        <v>0.5</v>
      </c>
      <c r="H26" s="185">
        <v>0</v>
      </c>
      <c r="I26" s="185">
        <v>0</v>
      </c>
      <c r="J26" s="186">
        <v>0</v>
      </c>
      <c r="K26" s="214">
        <f>'Paired sampling'!$C26-'Paired sampling'!$G26</f>
        <v>0.89999999999999991</v>
      </c>
      <c r="L26" s="215">
        <f>'Paired sampling'!$D26-'Paired sampling'!$H26</f>
        <v>0.1</v>
      </c>
      <c r="M26" s="215">
        <f>'Paired sampling'!$E26-'Paired sampling'!$I26</f>
        <v>0.7</v>
      </c>
      <c r="N26" s="216">
        <f>'Paired sampling'!$F26-'Paired sampling'!$J26</f>
        <v>1</v>
      </c>
      <c r="O26" s="217">
        <f>IF('Paired sampling'!$K26&lt;&gt;0,IF((OR(K26&gt;=$K$11, K26&lt;=$K$12)), "Outlier",K26), "")</f>
        <v>0.89999999999999991</v>
      </c>
      <c r="P26" s="218">
        <f>IF('Paired sampling'!$L26&lt;&gt;0,IF((OR(L26&gt;=$L$11, L26&lt;=$L$12)), "Outlier",L26), "")</f>
        <v>0.1</v>
      </c>
      <c r="Q26" s="218">
        <f>IF('Paired sampling'!$M26&lt;&gt;0,IF((OR(M26&gt;=$M$11, M26&lt;=$M$12)), "Outlier",M26), "")</f>
        <v>0.7</v>
      </c>
      <c r="R26" s="219">
        <f>IF('Paired sampling'!$N26&lt;&gt;0,IF((OR(N26&gt;=$N$11, N26&lt;=$N$12))," Outlier",N26), "")</f>
        <v>1</v>
      </c>
      <c r="T26" s="1"/>
      <c r="U26" s="1"/>
      <c r="V26" s="1"/>
      <c r="W26" s="1"/>
      <c r="X26" s="1"/>
      <c r="Y26" s="1"/>
      <c r="AA26" s="1"/>
      <c r="AB26" s="1"/>
      <c r="AC26" s="1"/>
      <c r="AD26" s="1"/>
      <c r="AR26"/>
      <c r="BC26" s="1"/>
      <c r="BD26" s="1"/>
      <c r="BE26" s="1"/>
      <c r="BF26" s="1"/>
      <c r="BG26" s="1"/>
      <c r="BH26" s="1"/>
    </row>
    <row r="27" spans="1:61" ht="18.75" x14ac:dyDescent="0.45">
      <c r="A27" s="183">
        <v>8</v>
      </c>
      <c r="B27" s="184" t="s">
        <v>97</v>
      </c>
      <c r="C27" s="185">
        <v>1</v>
      </c>
      <c r="D27" s="185">
        <v>0.2</v>
      </c>
      <c r="E27" s="185">
        <v>0.3</v>
      </c>
      <c r="F27" s="185">
        <v>1</v>
      </c>
      <c r="G27" s="185">
        <v>1</v>
      </c>
      <c r="H27" s="185">
        <v>0</v>
      </c>
      <c r="I27" s="185">
        <v>0</v>
      </c>
      <c r="J27" s="186">
        <v>0</v>
      </c>
      <c r="K27" s="214">
        <f>'Paired sampling'!$C27-'Paired sampling'!$G27</f>
        <v>0</v>
      </c>
      <c r="L27" s="215">
        <f>'Paired sampling'!$D27-'Paired sampling'!$H27</f>
        <v>0.2</v>
      </c>
      <c r="M27" s="215">
        <f>'Paired sampling'!$E27-'Paired sampling'!$I27</f>
        <v>0.3</v>
      </c>
      <c r="N27" s="216">
        <f>'Paired sampling'!$F27-'Paired sampling'!$J27</f>
        <v>1</v>
      </c>
      <c r="O27" s="217" t="str">
        <f>IF('Paired sampling'!$K27&lt;&gt;0,IF((OR(K27&gt;=$K$11, K27&lt;=$K$12)), "Outlier",K27), "")</f>
        <v/>
      </c>
      <c r="P27" s="218">
        <f>IF('Paired sampling'!$L27&lt;&gt;0,IF((OR(L27&gt;=$L$11, L27&lt;=$L$12)), "Outlier",L27), "")</f>
        <v>0.2</v>
      </c>
      <c r="Q27" s="218">
        <f>IF('Paired sampling'!$M27&lt;&gt;0,IF((OR(M27&gt;=$M$11, M27&lt;=$M$12)), "Outlier",M27), "")</f>
        <v>0.3</v>
      </c>
      <c r="R27" s="219">
        <f>IF('Paired sampling'!$N27&lt;&gt;0,IF((OR(N27&gt;=$N$11, N27&lt;=$N$12))," Outlier",N27), "")</f>
        <v>1</v>
      </c>
      <c r="T27" s="1"/>
      <c r="U27" s="1"/>
      <c r="V27" s="1"/>
      <c r="W27" s="1"/>
      <c r="X27" s="1"/>
      <c r="Y27" s="1"/>
      <c r="AA27" s="1"/>
      <c r="AB27" s="1"/>
      <c r="AC27" s="1"/>
      <c r="AD27" s="1"/>
      <c r="AR27"/>
      <c r="BC27" s="1"/>
      <c r="BD27" s="1"/>
      <c r="BE27" s="1"/>
      <c r="BF27" s="1"/>
      <c r="BG27" s="1"/>
      <c r="BH27" s="1"/>
    </row>
    <row r="28" spans="1:61" ht="18.75" x14ac:dyDescent="0.45">
      <c r="A28" s="183">
        <v>9</v>
      </c>
      <c r="B28" s="184" t="s">
        <v>98</v>
      </c>
      <c r="C28" s="185">
        <v>0.5</v>
      </c>
      <c r="D28" s="185">
        <v>0.3</v>
      </c>
      <c r="E28" s="185">
        <v>0.8</v>
      </c>
      <c r="F28" s="185">
        <v>0</v>
      </c>
      <c r="G28" s="185">
        <v>0.2</v>
      </c>
      <c r="H28" s="185">
        <v>0</v>
      </c>
      <c r="I28" s="185">
        <v>0</v>
      </c>
      <c r="J28" s="186">
        <v>1</v>
      </c>
      <c r="K28" s="214">
        <f>'Paired sampling'!$C28-'Paired sampling'!$G28</f>
        <v>0.3</v>
      </c>
      <c r="L28" s="215">
        <f>'Paired sampling'!$D28-'Paired sampling'!$H28</f>
        <v>0.3</v>
      </c>
      <c r="M28" s="215">
        <f>'Paired sampling'!$E28-'Paired sampling'!$I28</f>
        <v>0.8</v>
      </c>
      <c r="N28" s="216">
        <f>'Paired sampling'!$F28-'Paired sampling'!$J28</f>
        <v>-1</v>
      </c>
      <c r="O28" s="217">
        <f>IF('Paired sampling'!$K28&lt;&gt;0,IF((OR(K28&gt;=$K$11, K28&lt;=$K$12)), "Outlier",K28), "")</f>
        <v>0.3</v>
      </c>
      <c r="P28" s="218">
        <f>IF('Paired sampling'!$L28&lt;&gt;0,IF((OR(L28&gt;=$L$11, L28&lt;=$L$12)), "Outlier",L28), "")</f>
        <v>0.3</v>
      </c>
      <c r="Q28" s="218">
        <f>IF('Paired sampling'!$M28&lt;&gt;0,IF((OR(M28&gt;=$M$11, M28&lt;=$M$12)), "Outlier",M28), "")</f>
        <v>0.8</v>
      </c>
      <c r="R28" s="219">
        <f>IF('Paired sampling'!$N28&lt;&gt;0,IF((OR(N28&gt;=$N$11, N28&lt;=$N$12))," Outlier",N28), "")</f>
        <v>-1</v>
      </c>
      <c r="T28" s="1"/>
      <c r="U28" s="1"/>
      <c r="V28" s="1"/>
      <c r="W28" s="1"/>
      <c r="X28" s="1"/>
      <c r="Y28" s="1"/>
      <c r="AA28" s="1"/>
      <c r="AB28" s="1"/>
      <c r="AC28" s="1"/>
      <c r="AD28" s="1"/>
      <c r="AR28"/>
      <c r="BC28" s="1"/>
      <c r="BD28" s="1"/>
      <c r="BE28" s="1"/>
      <c r="BF28" s="1"/>
      <c r="BG28" s="1"/>
      <c r="BH28" s="1"/>
    </row>
    <row r="29" spans="1:61" ht="18.75" x14ac:dyDescent="0.45">
      <c r="A29" s="187">
        <v>10</v>
      </c>
      <c r="B29" s="188" t="s">
        <v>99</v>
      </c>
      <c r="C29" s="189"/>
      <c r="D29" s="190"/>
      <c r="E29" s="190"/>
      <c r="F29" s="190"/>
      <c r="G29" s="190"/>
      <c r="H29" s="190"/>
      <c r="I29" s="190"/>
      <c r="J29" s="191"/>
      <c r="K29" s="220">
        <f>'Paired sampling'!$C29-'Paired sampling'!$G29</f>
        <v>0</v>
      </c>
      <c r="L29" s="221">
        <f>'Paired sampling'!$D29-'Paired sampling'!$H29</f>
        <v>0</v>
      </c>
      <c r="M29" s="221">
        <f>'Paired sampling'!$E29-'Paired sampling'!$I29</f>
        <v>0</v>
      </c>
      <c r="N29" s="222">
        <f>'Paired sampling'!$F29-'Paired sampling'!$J29</f>
        <v>0</v>
      </c>
      <c r="O29" s="223" t="str">
        <f>IF('Paired sampling'!$K29&lt;&gt;0,IF((OR(K29&gt;=$K$11, K29&lt;=$K$12)), "Outlier",K29), "")</f>
        <v/>
      </c>
      <c r="P29" s="224" t="str">
        <f>IF('Paired sampling'!$L29&lt;&gt;0,IF((OR(L29&gt;=$L$11, L29&lt;=$L$12)), "Outlier",L29), "")</f>
        <v/>
      </c>
      <c r="Q29" s="224" t="str">
        <f>IF('Paired sampling'!$M29&lt;&gt;0,IF((OR(M29&gt;=$M$11, M29&lt;=$M$12)), "Outlier",M29), "")</f>
        <v/>
      </c>
      <c r="R29" s="225" t="str">
        <f>IF('Paired sampling'!$N29&lt;&gt;0,IF((OR(N29&gt;=$N$11, N29&lt;=$N$12))," Outlier",N29), "")</f>
        <v/>
      </c>
      <c r="S29"/>
      <c r="T29" s="1"/>
      <c r="U29" s="1"/>
      <c r="V29" s="1"/>
      <c r="W29" s="1"/>
      <c r="X29" s="1"/>
      <c r="Y29" s="1"/>
      <c r="AA29" s="1"/>
      <c r="AB29" s="1"/>
      <c r="AC29" s="1"/>
      <c r="AD29" s="1"/>
      <c r="AL29"/>
      <c r="AM29"/>
      <c r="AN29"/>
      <c r="AO29"/>
      <c r="AP29"/>
      <c r="AQ29"/>
      <c r="AR29"/>
      <c r="AS29"/>
      <c r="AT29"/>
      <c r="AU29"/>
      <c r="AV29"/>
      <c r="AW29"/>
      <c r="AX29"/>
      <c r="AY29"/>
      <c r="AZ29"/>
      <c r="BA29"/>
      <c r="BB29"/>
    </row>
    <row r="30" spans="1:61" x14ac:dyDescent="0.4">
      <c r="S30"/>
      <c r="T30" s="1"/>
      <c r="U30" s="1"/>
      <c r="V30" s="1"/>
      <c r="W30" s="1"/>
      <c r="X30" s="1"/>
      <c r="Y30" s="1"/>
      <c r="AA30" s="1"/>
      <c r="AB30" s="1"/>
      <c r="AC30" s="1"/>
      <c r="AD30" s="1"/>
      <c r="AL30"/>
      <c r="AM30"/>
      <c r="AN30"/>
      <c r="AO30"/>
      <c r="AP30"/>
      <c r="AQ30"/>
      <c r="AR30"/>
      <c r="AS30"/>
      <c r="AT30"/>
      <c r="AU30"/>
      <c r="AV30"/>
      <c r="AW30"/>
      <c r="AX30"/>
      <c r="AY30"/>
      <c r="AZ30"/>
      <c r="BA30"/>
      <c r="BB30"/>
    </row>
    <row r="31" spans="1:61" x14ac:dyDescent="0.4">
      <c r="S31"/>
      <c r="T31" s="1"/>
      <c r="U31" s="1"/>
      <c r="V31" s="1"/>
      <c r="W31" s="1"/>
      <c r="X31" s="1"/>
      <c r="Y31" s="1"/>
      <c r="AA31" s="1"/>
      <c r="AB31" s="1"/>
      <c r="AC31" s="1"/>
      <c r="AD31" s="1"/>
      <c r="AL31"/>
      <c r="AM31"/>
      <c r="AN31"/>
      <c r="AO31"/>
      <c r="AP31"/>
      <c r="AQ31"/>
      <c r="AR31"/>
      <c r="AS31"/>
      <c r="AT31"/>
      <c r="AU31"/>
      <c r="AV31"/>
      <c r="AW31"/>
      <c r="AX31"/>
      <c r="AY31"/>
      <c r="AZ31"/>
      <c r="BA31"/>
      <c r="BB31"/>
    </row>
    <row r="32" spans="1:61" x14ac:dyDescent="0.4">
      <c r="S32"/>
      <c r="T32" s="1"/>
      <c r="U32" s="1"/>
      <c r="V32" s="1"/>
      <c r="W32" s="1"/>
      <c r="X32" s="1"/>
      <c r="Y32" s="1"/>
      <c r="AA32" s="1"/>
      <c r="AB32" s="1"/>
      <c r="AC32" s="1"/>
      <c r="AD32" s="1"/>
      <c r="AL32"/>
      <c r="AM32"/>
      <c r="AN32"/>
      <c r="AO32"/>
      <c r="AP32"/>
      <c r="AQ32"/>
      <c r="AR32"/>
      <c r="AS32"/>
      <c r="AT32"/>
      <c r="AU32"/>
      <c r="AV32"/>
      <c r="AW32"/>
      <c r="AX32"/>
      <c r="AY32"/>
      <c r="AZ32"/>
      <c r="BA32"/>
      <c r="BB32"/>
    </row>
    <row r="33" spans="19:54" x14ac:dyDescent="0.4">
      <c r="S33"/>
      <c r="T33" s="1"/>
      <c r="U33" s="1"/>
      <c r="V33" s="1"/>
      <c r="W33" s="1"/>
      <c r="X33" s="1"/>
      <c r="Y33" s="1"/>
      <c r="AA33" s="1"/>
      <c r="AB33" s="1"/>
      <c r="AC33" s="1"/>
      <c r="AD33" s="1"/>
      <c r="AL33"/>
      <c r="AM33"/>
      <c r="AN33"/>
      <c r="AO33"/>
      <c r="AP33"/>
      <c r="AQ33"/>
      <c r="AR33"/>
      <c r="AS33"/>
      <c r="AT33"/>
      <c r="AU33"/>
      <c r="AV33"/>
      <c r="AW33"/>
      <c r="AX33"/>
      <c r="AY33"/>
      <c r="AZ33"/>
      <c r="BA33"/>
      <c r="BB33"/>
    </row>
    <row r="34" spans="19:54" x14ac:dyDescent="0.4">
      <c r="S34"/>
      <c r="T34" s="1"/>
      <c r="U34" s="1"/>
      <c r="V34" s="1"/>
      <c r="W34" s="1"/>
      <c r="X34" s="1"/>
      <c r="Y34" s="1"/>
      <c r="AA34" s="1"/>
      <c r="AB34" s="1"/>
      <c r="AC34" s="1"/>
      <c r="AD34" s="1"/>
      <c r="AL34"/>
      <c r="AM34"/>
      <c r="AN34"/>
      <c r="AO34"/>
      <c r="AP34"/>
      <c r="AQ34"/>
      <c r="AR34"/>
      <c r="AS34"/>
      <c r="AT34"/>
      <c r="AU34"/>
      <c r="AV34"/>
      <c r="AW34"/>
      <c r="AX34"/>
      <c r="AY34"/>
      <c r="AZ34"/>
      <c r="BA34"/>
      <c r="BB34"/>
    </row>
    <row r="35" spans="19:54" x14ac:dyDescent="0.4">
      <c r="S35"/>
      <c r="T35" s="1"/>
      <c r="U35" s="1"/>
      <c r="V35" s="1"/>
      <c r="W35" s="1"/>
      <c r="X35" s="1"/>
      <c r="Y35" s="1"/>
      <c r="AA35" s="1"/>
      <c r="AB35" s="1"/>
      <c r="AC35" s="1"/>
      <c r="AD35" s="1"/>
      <c r="AL35"/>
      <c r="AM35"/>
      <c r="AN35"/>
      <c r="AO35"/>
      <c r="AP35"/>
      <c r="AQ35"/>
      <c r="AR35"/>
      <c r="AS35"/>
      <c r="AT35"/>
      <c r="AU35"/>
      <c r="AV35"/>
      <c r="AW35"/>
      <c r="AX35"/>
      <c r="AY35"/>
      <c r="AZ35"/>
      <c r="BA35"/>
      <c r="BB35"/>
    </row>
    <row r="36" spans="19:54" x14ac:dyDescent="0.4">
      <c r="S36"/>
      <c r="T36" s="1"/>
      <c r="U36" s="1"/>
      <c r="V36" s="1"/>
      <c r="W36" s="1"/>
      <c r="X36" s="1"/>
      <c r="Y36" s="1"/>
      <c r="AA36" s="1"/>
      <c r="AB36" s="1"/>
      <c r="AC36" s="1"/>
      <c r="AD36" s="1"/>
      <c r="AL36"/>
      <c r="AM36"/>
      <c r="AN36"/>
      <c r="AO36"/>
      <c r="AP36"/>
      <c r="AQ36"/>
      <c r="AR36"/>
      <c r="AS36"/>
      <c r="AT36"/>
      <c r="AU36"/>
      <c r="AV36"/>
      <c r="AW36"/>
      <c r="AX36"/>
      <c r="AY36"/>
      <c r="AZ36"/>
      <c r="BA36"/>
      <c r="BB36"/>
    </row>
    <row r="37" spans="19:54" x14ac:dyDescent="0.4">
      <c r="S37"/>
      <c r="T37" s="1"/>
      <c r="U37" s="1"/>
      <c r="V37" s="1"/>
      <c r="W37" s="1"/>
      <c r="X37" s="1"/>
      <c r="Y37" s="1"/>
      <c r="AA37" s="1"/>
      <c r="AB37" s="1"/>
      <c r="AC37" s="1"/>
      <c r="AD37" s="1"/>
      <c r="AL37"/>
      <c r="AM37"/>
      <c r="AN37"/>
      <c r="AO37"/>
      <c r="AP37"/>
      <c r="AQ37"/>
      <c r="AR37"/>
      <c r="AS37"/>
      <c r="AT37"/>
      <c r="AU37"/>
      <c r="AV37"/>
      <c r="AW37"/>
      <c r="AX37"/>
      <c r="AY37"/>
      <c r="AZ37"/>
      <c r="BA37"/>
      <c r="BB37"/>
    </row>
    <row r="38" spans="19:54" x14ac:dyDescent="0.4">
      <c r="S38"/>
      <c r="T38" s="1"/>
      <c r="U38" s="1"/>
      <c r="V38" s="1"/>
      <c r="W38" s="1"/>
      <c r="X38" s="1"/>
      <c r="Y38" s="1"/>
      <c r="AA38" s="1"/>
      <c r="AB38" s="1"/>
      <c r="AC38" s="1"/>
      <c r="AD38" s="1"/>
      <c r="AL38"/>
      <c r="AM38"/>
      <c r="AN38"/>
      <c r="AO38"/>
      <c r="AP38"/>
      <c r="AQ38"/>
      <c r="AR38"/>
      <c r="AS38"/>
      <c r="AT38"/>
      <c r="AU38"/>
      <c r="AV38"/>
      <c r="AW38"/>
      <c r="AX38"/>
      <c r="AY38"/>
      <c r="AZ38"/>
      <c r="BA38"/>
      <c r="BB38"/>
    </row>
    <row r="39" spans="19:54" x14ac:dyDescent="0.4">
      <c r="S39"/>
      <c r="T39" s="1"/>
      <c r="U39" s="1"/>
      <c r="V39" s="1"/>
      <c r="W39" s="1"/>
      <c r="X39" s="1"/>
      <c r="Y39" s="1"/>
      <c r="AA39" s="1"/>
      <c r="AB39" s="1"/>
      <c r="AC39" s="1"/>
      <c r="AD39" s="1"/>
      <c r="AL39"/>
      <c r="AM39"/>
      <c r="AN39"/>
      <c r="AO39"/>
      <c r="AP39"/>
      <c r="AQ39"/>
      <c r="AR39"/>
      <c r="AS39"/>
      <c r="AT39"/>
      <c r="AU39"/>
      <c r="AV39"/>
      <c r="AW39"/>
      <c r="AX39"/>
      <c r="AY39"/>
      <c r="AZ39"/>
      <c r="BA39"/>
      <c r="BB39"/>
    </row>
    <row r="40" spans="19:54" x14ac:dyDescent="0.4">
      <c r="S40"/>
      <c r="T40" s="1"/>
      <c r="U40" s="1"/>
      <c r="V40" s="1"/>
      <c r="W40" s="1"/>
      <c r="X40" s="1"/>
      <c r="Y40" s="1"/>
      <c r="AA40" s="1"/>
      <c r="AB40" s="1"/>
      <c r="AC40" s="1"/>
      <c r="AD40" s="1"/>
      <c r="AL40"/>
      <c r="AM40"/>
      <c r="AN40"/>
      <c r="AO40"/>
      <c r="AP40"/>
      <c r="AQ40"/>
      <c r="AR40"/>
      <c r="AS40"/>
      <c r="AT40"/>
      <c r="AU40"/>
      <c r="AV40"/>
      <c r="AW40"/>
      <c r="AX40"/>
      <c r="AY40"/>
      <c r="AZ40"/>
      <c r="BA40"/>
      <c r="BB40"/>
    </row>
    <row r="41" spans="19:54" x14ac:dyDescent="0.4">
      <c r="S41"/>
      <c r="T41" s="1"/>
      <c r="U41" s="1"/>
      <c r="V41" s="1"/>
      <c r="W41" s="1"/>
      <c r="X41" s="1"/>
      <c r="Y41" s="1"/>
      <c r="AA41" s="1"/>
      <c r="AB41" s="1"/>
      <c r="AC41" s="1"/>
      <c r="AD41" s="1"/>
      <c r="AL41"/>
      <c r="AM41"/>
      <c r="AN41"/>
      <c r="AO41"/>
      <c r="AP41"/>
      <c r="AQ41"/>
      <c r="AR41"/>
      <c r="AS41"/>
      <c r="AT41"/>
      <c r="AU41"/>
      <c r="AV41"/>
      <c r="AW41"/>
      <c r="AX41"/>
      <c r="AY41"/>
      <c r="AZ41"/>
      <c r="BA41"/>
      <c r="BB41"/>
    </row>
    <row r="42" spans="19:54" x14ac:dyDescent="0.4">
      <c r="S42"/>
      <c r="T42" s="1"/>
      <c r="U42" s="1"/>
      <c r="V42" s="1"/>
      <c r="W42" s="1"/>
      <c r="X42" s="1"/>
      <c r="Y42" s="1"/>
      <c r="AA42" s="1"/>
      <c r="AB42" s="1"/>
      <c r="AC42" s="1"/>
      <c r="AD42" s="1"/>
      <c r="AL42"/>
      <c r="AM42"/>
      <c r="AN42"/>
      <c r="AO42"/>
      <c r="AP42"/>
      <c r="AQ42"/>
      <c r="AR42"/>
      <c r="AS42"/>
      <c r="AT42"/>
      <c r="AU42"/>
      <c r="AV42"/>
      <c r="AW42"/>
      <c r="AX42"/>
      <c r="AY42"/>
      <c r="AZ42"/>
      <c r="BA42"/>
      <c r="BB42"/>
    </row>
    <row r="43" spans="19:54" x14ac:dyDescent="0.4">
      <c r="S43"/>
      <c r="T43" s="1"/>
      <c r="U43" s="1"/>
      <c r="V43" s="1"/>
      <c r="W43" s="1"/>
      <c r="X43" s="1"/>
      <c r="Y43" s="1"/>
      <c r="AA43" s="1"/>
      <c r="AB43" s="1"/>
      <c r="AC43" s="1"/>
      <c r="AD43" s="1"/>
      <c r="AL43"/>
      <c r="AM43"/>
      <c r="AN43"/>
      <c r="AO43"/>
      <c r="AP43"/>
      <c r="AQ43"/>
      <c r="AR43"/>
      <c r="AS43"/>
      <c r="AT43"/>
      <c r="AU43"/>
      <c r="AV43"/>
      <c r="AW43"/>
      <c r="AX43"/>
      <c r="AY43"/>
      <c r="AZ43"/>
      <c r="BA43"/>
      <c r="BB43"/>
    </row>
    <row r="44" spans="19:54" x14ac:dyDescent="0.4">
      <c r="S44"/>
      <c r="T44" s="1"/>
      <c r="U44" s="1"/>
      <c r="V44" s="1"/>
      <c r="W44" s="1"/>
      <c r="X44" s="1"/>
      <c r="Y44" s="1"/>
      <c r="AA44" s="1"/>
      <c r="AB44" s="1"/>
      <c r="AC44" s="1"/>
      <c r="AD44" s="1"/>
      <c r="AL44"/>
      <c r="AM44"/>
      <c r="AN44"/>
      <c r="AO44"/>
      <c r="AP44"/>
      <c r="AQ44"/>
      <c r="AR44"/>
      <c r="AS44"/>
      <c r="AT44"/>
      <c r="AU44"/>
      <c r="AV44"/>
      <c r="AW44"/>
      <c r="AX44"/>
      <c r="AY44"/>
      <c r="AZ44"/>
      <c r="BA44"/>
      <c r="BB44"/>
    </row>
    <row r="45" spans="19:54" x14ac:dyDescent="0.4">
      <c r="S45"/>
      <c r="T45" s="1"/>
      <c r="U45" s="1"/>
      <c r="V45" s="1"/>
      <c r="W45" s="1"/>
      <c r="X45" s="1"/>
      <c r="Y45" s="1"/>
      <c r="AA45" s="1"/>
      <c r="AB45" s="1"/>
      <c r="AC45" s="1"/>
      <c r="AD45" s="1"/>
      <c r="AL45"/>
      <c r="AM45"/>
      <c r="AN45"/>
      <c r="AO45"/>
      <c r="AP45"/>
      <c r="AQ45"/>
      <c r="AR45"/>
      <c r="AS45"/>
      <c r="AT45"/>
      <c r="AU45"/>
      <c r="AV45"/>
      <c r="AW45"/>
      <c r="AX45"/>
      <c r="AY45"/>
      <c r="AZ45"/>
      <c r="BA45"/>
      <c r="BB45"/>
    </row>
    <row r="46" spans="19:54" x14ac:dyDescent="0.4">
      <c r="S46"/>
      <c r="T46" s="1"/>
      <c r="U46" s="1"/>
      <c r="V46" s="1"/>
      <c r="W46" s="1"/>
      <c r="X46" s="1"/>
      <c r="Y46" s="1"/>
      <c r="AA46" s="1"/>
      <c r="AB46" s="1"/>
      <c r="AC46" s="1"/>
      <c r="AD46" s="1"/>
      <c r="AL46"/>
      <c r="AM46"/>
      <c r="AN46"/>
      <c r="AO46"/>
      <c r="AP46"/>
      <c r="AQ46"/>
      <c r="AR46"/>
      <c r="AS46"/>
      <c r="AT46"/>
      <c r="AU46"/>
      <c r="AV46"/>
      <c r="AW46"/>
      <c r="AX46"/>
      <c r="AY46"/>
      <c r="AZ46"/>
      <c r="BA46"/>
      <c r="BB46"/>
    </row>
    <row r="47" spans="19:54" x14ac:dyDescent="0.4">
      <c r="S47"/>
      <c r="T47" s="1"/>
      <c r="U47" s="1"/>
      <c r="V47" s="1"/>
      <c r="W47" s="1"/>
      <c r="X47" s="1"/>
      <c r="Y47" s="1"/>
      <c r="AA47" s="1"/>
      <c r="AB47" s="1"/>
      <c r="AC47" s="1"/>
      <c r="AD47" s="1"/>
      <c r="AL47"/>
      <c r="AM47"/>
      <c r="AN47"/>
      <c r="AO47"/>
      <c r="AP47"/>
      <c r="AQ47"/>
      <c r="AR47"/>
      <c r="AS47"/>
      <c r="AT47"/>
      <c r="AU47"/>
      <c r="AV47"/>
      <c r="AW47"/>
      <c r="AX47"/>
      <c r="AY47"/>
      <c r="AZ47"/>
      <c r="BA47"/>
      <c r="BB47"/>
    </row>
    <row r="48" spans="19:54" x14ac:dyDescent="0.4">
      <c r="S48"/>
      <c r="T48" s="1"/>
      <c r="U48" s="1"/>
      <c r="V48" s="1"/>
      <c r="W48" s="1"/>
      <c r="X48" s="1"/>
      <c r="Y48" s="1"/>
      <c r="AA48" s="1"/>
      <c r="AB48" s="1"/>
      <c r="AC48" s="1"/>
      <c r="AD48" s="1"/>
      <c r="AL48"/>
      <c r="AM48"/>
      <c r="AN48"/>
      <c r="AO48"/>
      <c r="AP48"/>
      <c r="AQ48"/>
      <c r="AR48"/>
      <c r="AS48"/>
      <c r="AT48"/>
      <c r="AU48"/>
      <c r="AV48"/>
      <c r="AW48"/>
      <c r="AX48"/>
      <c r="AY48"/>
      <c r="AZ48"/>
      <c r="BA48"/>
      <c r="BB48"/>
    </row>
    <row r="49" spans="19:54" x14ac:dyDescent="0.4">
      <c r="S49"/>
      <c r="T49" s="1"/>
      <c r="U49" s="1"/>
      <c r="V49" s="1"/>
      <c r="W49" s="1"/>
      <c r="X49" s="1"/>
      <c r="Y49" s="1"/>
      <c r="AA49" s="1"/>
      <c r="AB49" s="1"/>
      <c r="AC49" s="1"/>
      <c r="AD49" s="1"/>
      <c r="AL49"/>
      <c r="AM49"/>
      <c r="AN49"/>
      <c r="AO49"/>
      <c r="AP49"/>
      <c r="AQ49"/>
      <c r="AR49"/>
      <c r="AS49"/>
      <c r="AT49"/>
      <c r="AU49"/>
      <c r="AV49"/>
      <c r="AW49"/>
      <c r="AX49"/>
      <c r="AY49"/>
      <c r="AZ49"/>
      <c r="BA49"/>
      <c r="BB49"/>
    </row>
    <row r="50" spans="19:54" x14ac:dyDescent="0.4">
      <c r="S50"/>
      <c r="T50" s="1"/>
      <c r="U50" s="1"/>
      <c r="V50" s="1"/>
      <c r="W50" s="1"/>
      <c r="X50" s="1"/>
      <c r="Y50" s="1"/>
      <c r="AA50" s="1"/>
      <c r="AB50" s="1"/>
      <c r="AC50" s="1"/>
      <c r="AD50" s="1"/>
      <c r="AL50"/>
      <c r="AM50"/>
      <c r="AN50"/>
      <c r="AO50"/>
      <c r="AP50"/>
      <c r="AQ50"/>
      <c r="AR50"/>
      <c r="AS50"/>
      <c r="AT50"/>
      <c r="AU50"/>
      <c r="AV50"/>
      <c r="AW50"/>
      <c r="AX50"/>
      <c r="AY50"/>
      <c r="AZ50"/>
      <c r="BA50"/>
      <c r="BB50"/>
    </row>
    <row r="51" spans="19:54" x14ac:dyDescent="0.4">
      <c r="S51"/>
      <c r="T51" s="1"/>
      <c r="U51" s="1"/>
      <c r="V51" s="1"/>
      <c r="W51" s="1"/>
      <c r="X51" s="1"/>
      <c r="Y51" s="1"/>
      <c r="AA51" s="1"/>
      <c r="AB51" s="1"/>
      <c r="AC51" s="1"/>
      <c r="AD51" s="1"/>
      <c r="AL51"/>
      <c r="AM51"/>
      <c r="AN51"/>
      <c r="AO51"/>
      <c r="AP51"/>
      <c r="AQ51"/>
      <c r="AR51"/>
      <c r="AS51"/>
      <c r="AT51"/>
      <c r="AU51"/>
      <c r="AV51"/>
      <c r="AW51"/>
      <c r="AX51"/>
      <c r="AY51"/>
      <c r="AZ51"/>
      <c r="BA51"/>
      <c r="BB51"/>
    </row>
    <row r="52" spans="19:54" x14ac:dyDescent="0.4">
      <c r="S52"/>
      <c r="T52" s="1"/>
      <c r="U52" s="1"/>
      <c r="V52" s="1"/>
      <c r="W52" s="1"/>
      <c r="X52" s="1"/>
      <c r="Y52" s="1"/>
      <c r="AA52" s="1"/>
      <c r="AB52" s="1"/>
      <c r="AC52" s="1"/>
      <c r="AD52" s="1"/>
      <c r="AL52"/>
      <c r="AM52"/>
      <c r="AN52"/>
      <c r="AO52"/>
      <c r="AP52"/>
      <c r="AQ52"/>
      <c r="AR52"/>
      <c r="AS52"/>
      <c r="AT52"/>
      <c r="AU52"/>
      <c r="AV52"/>
      <c r="AW52"/>
      <c r="AX52"/>
      <c r="AY52"/>
      <c r="AZ52"/>
      <c r="BA52"/>
      <c r="BB52"/>
    </row>
    <row r="53" spans="19:54" x14ac:dyDescent="0.4">
      <c r="S53"/>
      <c r="T53" s="1"/>
      <c r="U53" s="1"/>
      <c r="V53" s="1"/>
      <c r="W53" s="1"/>
      <c r="X53" s="1"/>
      <c r="Y53" s="1"/>
      <c r="AA53" s="1"/>
      <c r="AB53" s="1"/>
      <c r="AC53" s="1"/>
      <c r="AD53" s="1"/>
      <c r="AL53"/>
      <c r="AM53"/>
      <c r="AN53"/>
      <c r="AO53"/>
      <c r="AP53"/>
      <c r="AQ53"/>
      <c r="AR53"/>
      <c r="AS53"/>
      <c r="AT53"/>
      <c r="AU53"/>
      <c r="AV53"/>
      <c r="AW53"/>
      <c r="AX53"/>
      <c r="AY53"/>
      <c r="AZ53"/>
      <c r="BA53"/>
      <c r="BB53"/>
    </row>
    <row r="54" spans="19:54" x14ac:dyDescent="0.4">
      <c r="S54"/>
      <c r="T54" s="1"/>
      <c r="U54" s="1"/>
      <c r="V54" s="1"/>
      <c r="W54" s="1"/>
      <c r="X54" s="1"/>
      <c r="Y54" s="1"/>
      <c r="AA54" s="1"/>
      <c r="AB54" s="1"/>
      <c r="AC54" s="1"/>
      <c r="AD54" s="1"/>
      <c r="AL54"/>
      <c r="AM54"/>
      <c r="AN54"/>
      <c r="AO54"/>
      <c r="AP54"/>
      <c r="AQ54"/>
      <c r="AR54"/>
      <c r="AS54"/>
      <c r="AT54"/>
      <c r="AU54"/>
      <c r="AV54"/>
      <c r="AW54"/>
      <c r="AX54"/>
      <c r="AY54"/>
      <c r="AZ54"/>
      <c r="BA54"/>
      <c r="BB54"/>
    </row>
    <row r="55" spans="19:54" x14ac:dyDescent="0.4">
      <c r="S55"/>
      <c r="T55" s="1"/>
      <c r="U55" s="1"/>
      <c r="V55" s="1"/>
      <c r="W55" s="1"/>
      <c r="X55" s="1"/>
      <c r="Y55" s="1"/>
      <c r="AA55" s="1"/>
      <c r="AB55" s="1"/>
      <c r="AC55" s="1"/>
      <c r="AD55" s="1"/>
      <c r="AL55"/>
      <c r="AM55"/>
      <c r="AN55"/>
      <c r="AO55"/>
      <c r="AP55"/>
      <c r="AQ55"/>
      <c r="AR55"/>
      <c r="AS55"/>
      <c r="AT55"/>
      <c r="AU55"/>
      <c r="AV55"/>
      <c r="AW55"/>
      <c r="AX55"/>
      <c r="AY55"/>
      <c r="AZ55"/>
      <c r="BA55"/>
      <c r="BB55"/>
    </row>
    <row r="56" spans="19:54" x14ac:dyDescent="0.4">
      <c r="S56"/>
      <c r="T56" s="1"/>
      <c r="U56" s="1"/>
      <c r="V56" s="1"/>
      <c r="W56" s="1"/>
      <c r="X56" s="1"/>
      <c r="Y56" s="1"/>
      <c r="AA56" s="1"/>
      <c r="AB56" s="1"/>
      <c r="AC56" s="1"/>
      <c r="AD56" s="1"/>
      <c r="AL56"/>
      <c r="AM56"/>
      <c r="AN56"/>
      <c r="AO56"/>
      <c r="AP56"/>
      <c r="AQ56"/>
      <c r="AR56"/>
      <c r="AS56"/>
      <c r="AT56"/>
      <c r="AU56"/>
      <c r="AV56"/>
      <c r="AW56"/>
      <c r="AX56"/>
      <c r="AY56"/>
      <c r="AZ56"/>
      <c r="BA56"/>
      <c r="BB56"/>
    </row>
    <row r="57" spans="19:54" x14ac:dyDescent="0.4">
      <c r="S57"/>
      <c r="T57" s="1"/>
      <c r="U57" s="1"/>
      <c r="V57" s="1"/>
      <c r="W57" s="1"/>
      <c r="X57" s="1"/>
      <c r="Y57" s="1"/>
      <c r="AA57" s="1"/>
      <c r="AB57" s="1"/>
      <c r="AC57" s="1"/>
      <c r="AD57" s="1"/>
      <c r="AL57"/>
      <c r="AM57"/>
      <c r="AN57"/>
      <c r="AO57"/>
      <c r="AP57"/>
      <c r="AQ57"/>
      <c r="AR57"/>
      <c r="AS57"/>
      <c r="AT57"/>
      <c r="AU57"/>
      <c r="AV57"/>
      <c r="AW57"/>
      <c r="AX57"/>
      <c r="AY57"/>
      <c r="AZ57"/>
      <c r="BA57"/>
      <c r="BB57"/>
    </row>
    <row r="58" spans="19:54" x14ac:dyDescent="0.4">
      <c r="S58"/>
      <c r="T58" s="1"/>
      <c r="U58" s="1"/>
      <c r="V58" s="1"/>
      <c r="W58" s="1"/>
      <c r="X58" s="1"/>
      <c r="Y58" s="1"/>
      <c r="AA58" s="1"/>
      <c r="AB58" s="1"/>
      <c r="AC58" s="1"/>
      <c r="AD58" s="1"/>
      <c r="AL58"/>
      <c r="AM58"/>
      <c r="AN58"/>
      <c r="AO58"/>
      <c r="AP58"/>
      <c r="AQ58"/>
      <c r="AR58"/>
      <c r="AS58"/>
      <c r="AT58"/>
      <c r="AU58"/>
      <c r="AV58"/>
      <c r="AW58"/>
      <c r="AX58"/>
      <c r="AY58"/>
      <c r="AZ58"/>
      <c r="BA58"/>
      <c r="BB58"/>
    </row>
    <row r="59" spans="19:54" x14ac:dyDescent="0.4">
      <c r="S59"/>
      <c r="T59" s="1"/>
      <c r="U59" s="1"/>
      <c r="V59" s="1"/>
      <c r="W59" s="1"/>
      <c r="X59" s="1"/>
      <c r="Y59" s="1"/>
      <c r="AA59" s="1"/>
      <c r="AB59" s="1"/>
      <c r="AC59" s="1"/>
      <c r="AD59" s="1"/>
      <c r="AL59"/>
      <c r="AM59"/>
      <c r="AN59"/>
      <c r="AO59"/>
      <c r="AP59"/>
      <c r="AQ59"/>
      <c r="AR59"/>
      <c r="AS59"/>
      <c r="AT59"/>
      <c r="AU59"/>
      <c r="AV59"/>
      <c r="AW59"/>
      <c r="AX59"/>
      <c r="AY59"/>
      <c r="AZ59"/>
      <c r="BA59"/>
      <c r="BB59"/>
    </row>
    <row r="60" spans="19:54" x14ac:dyDescent="0.4">
      <c r="S60"/>
      <c r="T60" s="1"/>
      <c r="U60" s="1"/>
      <c r="V60" s="1"/>
      <c r="W60" s="1"/>
      <c r="X60" s="1"/>
      <c r="Y60" s="1"/>
      <c r="AA60" s="1"/>
      <c r="AB60" s="1"/>
      <c r="AC60" s="1"/>
      <c r="AD60" s="1"/>
      <c r="AL60"/>
      <c r="AM60"/>
      <c r="AN60"/>
      <c r="AO60"/>
      <c r="AP60"/>
      <c r="AQ60"/>
      <c r="AR60"/>
      <c r="AS60"/>
      <c r="AT60"/>
      <c r="AU60"/>
      <c r="AV60"/>
      <c r="AW60"/>
      <c r="AX60"/>
      <c r="AY60"/>
      <c r="AZ60"/>
      <c r="BA60"/>
      <c r="BB60"/>
    </row>
    <row r="61" spans="19:54" x14ac:dyDescent="0.4">
      <c r="S61"/>
      <c r="T61" s="1"/>
      <c r="U61" s="1"/>
      <c r="V61" s="1"/>
      <c r="W61" s="1"/>
      <c r="X61" s="1"/>
      <c r="Y61" s="1"/>
      <c r="AA61" s="1"/>
      <c r="AB61" s="1"/>
      <c r="AC61" s="1"/>
      <c r="AD61" s="1"/>
      <c r="AL61"/>
      <c r="AM61"/>
      <c r="AN61"/>
      <c r="AO61"/>
      <c r="AP61"/>
      <c r="AQ61"/>
      <c r="AR61"/>
      <c r="AS61"/>
      <c r="AT61"/>
      <c r="AU61"/>
      <c r="AV61"/>
      <c r="AW61"/>
      <c r="AX61"/>
      <c r="AY61"/>
      <c r="AZ61"/>
      <c r="BA61"/>
      <c r="BB61"/>
    </row>
    <row r="62" spans="19:54" x14ac:dyDescent="0.4">
      <c r="S62"/>
      <c r="T62" s="1"/>
      <c r="U62" s="1"/>
      <c r="V62" s="1"/>
      <c r="W62" s="1"/>
      <c r="X62" s="1"/>
      <c r="Y62" s="1"/>
      <c r="AA62" s="1"/>
      <c r="AB62" s="1"/>
      <c r="AC62" s="1"/>
      <c r="AD62" s="1"/>
      <c r="AL62"/>
      <c r="AM62"/>
      <c r="AN62"/>
      <c r="AO62"/>
      <c r="AP62"/>
      <c r="AQ62"/>
      <c r="AR62"/>
      <c r="AS62"/>
      <c r="AT62"/>
      <c r="AU62"/>
      <c r="AV62"/>
      <c r="AW62"/>
      <c r="AX62"/>
      <c r="AY62"/>
      <c r="AZ62"/>
      <c r="BA62"/>
      <c r="BB62"/>
    </row>
    <row r="63" spans="19:54" x14ac:dyDescent="0.4">
      <c r="S63"/>
      <c r="T63" s="1"/>
      <c r="U63" s="1"/>
      <c r="V63" s="1"/>
      <c r="W63" s="1"/>
      <c r="X63" s="1"/>
      <c r="Y63" s="1"/>
      <c r="AA63" s="1"/>
      <c r="AB63" s="1"/>
      <c r="AC63" s="1"/>
      <c r="AD63" s="1"/>
      <c r="AL63"/>
      <c r="AM63"/>
      <c r="AN63"/>
      <c r="AO63"/>
      <c r="AP63"/>
      <c r="AQ63"/>
      <c r="AR63"/>
      <c r="AS63"/>
      <c r="AT63"/>
      <c r="AU63"/>
      <c r="AV63"/>
      <c r="AW63"/>
      <c r="AX63"/>
      <c r="AY63"/>
      <c r="AZ63"/>
      <c r="BA63"/>
      <c r="BB63"/>
    </row>
    <row r="64" spans="19:54" x14ac:dyDescent="0.4">
      <c r="S64"/>
      <c r="T64" s="1"/>
      <c r="U64" s="1"/>
      <c r="V64" s="1"/>
      <c r="W64" s="1"/>
      <c r="X64" s="1"/>
      <c r="Y64" s="1"/>
      <c r="AA64" s="1"/>
      <c r="AB64" s="1"/>
      <c r="AC64" s="1"/>
      <c r="AD64" s="1"/>
      <c r="AL64"/>
      <c r="AM64"/>
      <c r="AN64"/>
      <c r="AO64"/>
      <c r="AP64"/>
      <c r="AQ64"/>
      <c r="AR64"/>
      <c r="AS64"/>
      <c r="AT64"/>
      <c r="AU64"/>
      <c r="AV64"/>
      <c r="AW64"/>
      <c r="AX64"/>
      <c r="AY64"/>
      <c r="AZ64"/>
      <c r="BA64"/>
      <c r="BB64"/>
    </row>
    <row r="65" spans="19:54" x14ac:dyDescent="0.4">
      <c r="S65"/>
      <c r="T65" s="1"/>
      <c r="U65" s="1"/>
      <c r="V65" s="1"/>
      <c r="W65" s="1"/>
      <c r="X65" s="1"/>
      <c r="Y65" s="1"/>
      <c r="AA65" s="1"/>
      <c r="AB65" s="1"/>
      <c r="AC65" s="1"/>
      <c r="AD65" s="1"/>
      <c r="AL65"/>
      <c r="AM65"/>
      <c r="AN65"/>
      <c r="AO65"/>
      <c r="AP65"/>
      <c r="AQ65"/>
      <c r="AR65"/>
      <c r="AS65"/>
      <c r="AT65"/>
      <c r="AU65"/>
      <c r="AV65"/>
      <c r="AW65"/>
      <c r="AX65"/>
      <c r="AY65"/>
      <c r="AZ65"/>
      <c r="BA65"/>
      <c r="BB65"/>
    </row>
    <row r="66" spans="19:54" x14ac:dyDescent="0.4">
      <c r="S66"/>
      <c r="T66" s="1"/>
      <c r="U66" s="1"/>
      <c r="V66" s="1"/>
      <c r="W66" s="1"/>
      <c r="X66" s="1"/>
      <c r="Y66" s="1"/>
      <c r="AA66" s="1"/>
      <c r="AB66" s="1"/>
      <c r="AC66" s="1"/>
      <c r="AD66" s="1"/>
      <c r="AL66"/>
      <c r="AM66"/>
      <c r="AN66"/>
      <c r="AO66"/>
      <c r="AP66"/>
      <c r="AQ66"/>
      <c r="AR66"/>
      <c r="AS66"/>
      <c r="AT66"/>
      <c r="AU66"/>
      <c r="AV66"/>
      <c r="AW66"/>
      <c r="AX66"/>
      <c r="AY66"/>
      <c r="AZ66"/>
      <c r="BA66"/>
      <c r="BB66"/>
    </row>
    <row r="67" spans="19:54" x14ac:dyDescent="0.4">
      <c r="S67"/>
      <c r="T67" s="1"/>
      <c r="U67" s="1"/>
      <c r="V67" s="1"/>
      <c r="W67" s="1"/>
      <c r="X67" s="1"/>
      <c r="Y67" s="1"/>
      <c r="AA67" s="1"/>
      <c r="AB67" s="1"/>
      <c r="AC67" s="1"/>
      <c r="AD67" s="1"/>
      <c r="AL67"/>
      <c r="AM67"/>
      <c r="AN67"/>
      <c r="AO67"/>
      <c r="AP67"/>
      <c r="AQ67"/>
      <c r="AR67"/>
      <c r="AS67"/>
      <c r="AT67"/>
      <c r="AU67"/>
      <c r="AV67"/>
      <c r="AW67"/>
      <c r="AX67"/>
      <c r="AY67"/>
      <c r="AZ67"/>
      <c r="BA67"/>
      <c r="BB67"/>
    </row>
    <row r="68" spans="19:54" x14ac:dyDescent="0.4">
      <c r="S68"/>
      <c r="T68" s="1"/>
      <c r="U68" s="1"/>
      <c r="V68" s="1"/>
      <c r="W68" s="1"/>
      <c r="X68" s="1"/>
      <c r="Y68" s="1"/>
      <c r="AA68" s="1"/>
      <c r="AB68" s="1"/>
      <c r="AC68" s="1"/>
      <c r="AD68" s="1"/>
      <c r="AL68"/>
      <c r="AM68"/>
      <c r="AN68"/>
      <c r="AO68"/>
      <c r="AP68"/>
      <c r="AQ68"/>
      <c r="AR68"/>
      <c r="AS68"/>
      <c r="AT68"/>
      <c r="AU68"/>
      <c r="AV68"/>
      <c r="AW68"/>
      <c r="AX68"/>
      <c r="AY68"/>
      <c r="AZ68"/>
      <c r="BA68"/>
      <c r="BB68"/>
    </row>
    <row r="69" spans="19:54" x14ac:dyDescent="0.4">
      <c r="S69"/>
      <c r="T69" s="1"/>
      <c r="U69" s="1"/>
      <c r="V69" s="1"/>
      <c r="W69" s="1"/>
      <c r="X69" s="1"/>
      <c r="Y69" s="1"/>
      <c r="AA69" s="1"/>
      <c r="AB69" s="1"/>
      <c r="AC69" s="1"/>
      <c r="AD69" s="1"/>
      <c r="AL69"/>
      <c r="AM69"/>
      <c r="AN69"/>
      <c r="AO69"/>
      <c r="AP69"/>
      <c r="AQ69"/>
      <c r="AR69"/>
      <c r="AS69"/>
      <c r="AT69"/>
      <c r="AU69"/>
      <c r="AV69"/>
      <c r="AW69"/>
      <c r="AX69"/>
      <c r="AY69"/>
      <c r="AZ69"/>
      <c r="BA69"/>
      <c r="BB69"/>
    </row>
    <row r="70" spans="19:54" x14ac:dyDescent="0.4">
      <c r="S70"/>
      <c r="T70" s="1"/>
      <c r="U70" s="1"/>
      <c r="V70" s="1"/>
      <c r="W70" s="1"/>
      <c r="X70" s="1"/>
      <c r="Y70" s="1"/>
      <c r="AA70" s="1"/>
      <c r="AB70" s="1"/>
      <c r="AC70" s="1"/>
      <c r="AD70" s="1"/>
      <c r="AL70"/>
      <c r="AM70"/>
      <c r="AN70"/>
      <c r="AO70"/>
      <c r="AP70"/>
      <c r="AQ70"/>
      <c r="AR70"/>
      <c r="AS70"/>
      <c r="AT70"/>
      <c r="AU70"/>
      <c r="AV70"/>
      <c r="AW70"/>
      <c r="AX70"/>
      <c r="AY70"/>
      <c r="AZ70"/>
      <c r="BA70"/>
      <c r="BB70"/>
    </row>
    <row r="71" spans="19:54" x14ac:dyDescent="0.4">
      <c r="S71"/>
      <c r="T71" s="1"/>
      <c r="U71" s="1"/>
      <c r="V71" s="1"/>
      <c r="W71" s="1"/>
      <c r="X71" s="1"/>
      <c r="Y71" s="1"/>
      <c r="AA71" s="1"/>
      <c r="AB71" s="1"/>
      <c r="AC71" s="1"/>
      <c r="AD71" s="1"/>
      <c r="AL71"/>
      <c r="AM71"/>
      <c r="AN71"/>
      <c r="AO71"/>
      <c r="AP71"/>
      <c r="AQ71"/>
      <c r="AR71"/>
      <c r="AS71"/>
      <c r="AT71"/>
      <c r="AU71"/>
      <c r="AV71"/>
      <c r="AW71"/>
      <c r="AX71"/>
      <c r="AY71"/>
      <c r="AZ71"/>
      <c r="BA71"/>
      <c r="BB71"/>
    </row>
    <row r="72" spans="19:54" x14ac:dyDescent="0.4">
      <c r="S72"/>
      <c r="T72" s="1"/>
      <c r="U72" s="1"/>
      <c r="V72" s="1"/>
      <c r="W72" s="1"/>
      <c r="X72" s="1"/>
      <c r="Y72" s="1"/>
      <c r="AA72" s="1"/>
      <c r="AB72" s="1"/>
      <c r="AC72" s="1"/>
      <c r="AD72" s="1"/>
      <c r="AL72"/>
      <c r="AM72"/>
      <c r="AN72"/>
      <c r="AO72"/>
      <c r="AP72"/>
      <c r="AQ72"/>
      <c r="AR72"/>
      <c r="AS72"/>
      <c r="AT72"/>
      <c r="AU72"/>
      <c r="AV72"/>
      <c r="AW72"/>
      <c r="AX72"/>
      <c r="AY72"/>
      <c r="AZ72"/>
      <c r="BA72"/>
      <c r="BB72"/>
    </row>
    <row r="73" spans="19:54" x14ac:dyDescent="0.4">
      <c r="S73"/>
      <c r="T73" s="1"/>
      <c r="U73" s="1"/>
      <c r="V73" s="1"/>
      <c r="W73" s="1"/>
      <c r="X73" s="1"/>
      <c r="Y73" s="1"/>
      <c r="AA73" s="1"/>
      <c r="AB73" s="1"/>
      <c r="AC73" s="1"/>
      <c r="AD73" s="1"/>
      <c r="AL73"/>
      <c r="AM73"/>
      <c r="AN73"/>
      <c r="AO73"/>
      <c r="AP73"/>
      <c r="AQ73"/>
      <c r="AR73"/>
      <c r="AS73"/>
      <c r="AT73"/>
      <c r="AU73"/>
      <c r="AV73"/>
      <c r="AW73"/>
      <c r="AX73"/>
      <c r="AY73"/>
      <c r="AZ73"/>
      <c r="BA73"/>
      <c r="BB73"/>
    </row>
    <row r="74" spans="19:54" x14ac:dyDescent="0.4">
      <c r="S74"/>
      <c r="T74" s="1"/>
      <c r="U74" s="1"/>
      <c r="V74" s="1"/>
      <c r="W74" s="1"/>
      <c r="X74" s="1"/>
      <c r="Y74" s="1"/>
      <c r="AA74" s="1"/>
      <c r="AB74" s="1"/>
      <c r="AC74" s="1"/>
      <c r="AD74" s="1"/>
      <c r="AL74"/>
      <c r="AM74"/>
      <c r="AN74"/>
      <c r="AO74"/>
      <c r="AP74"/>
      <c r="AQ74"/>
      <c r="AR74"/>
      <c r="AS74"/>
      <c r="AT74"/>
      <c r="AU74"/>
      <c r="AV74"/>
      <c r="AW74"/>
      <c r="AX74"/>
      <c r="AY74"/>
      <c r="AZ74"/>
      <c r="BA74"/>
      <c r="BB74"/>
    </row>
    <row r="75" spans="19:54" x14ac:dyDescent="0.4">
      <c r="S75"/>
      <c r="T75" s="1"/>
      <c r="U75" s="1"/>
      <c r="V75" s="1"/>
      <c r="W75" s="1"/>
      <c r="X75" s="1"/>
      <c r="Y75" s="1"/>
      <c r="AA75" s="1"/>
      <c r="AB75" s="1"/>
      <c r="AC75" s="1"/>
      <c r="AD75" s="1"/>
      <c r="AL75"/>
      <c r="AM75"/>
      <c r="AN75"/>
      <c r="AO75"/>
      <c r="AP75"/>
      <c r="AQ75"/>
      <c r="AR75"/>
      <c r="AS75"/>
      <c r="AT75"/>
      <c r="AU75"/>
      <c r="AV75"/>
      <c r="AW75"/>
      <c r="AX75"/>
      <c r="AY75"/>
      <c r="AZ75"/>
      <c r="BA75"/>
      <c r="BB75"/>
    </row>
    <row r="76" spans="19:54" x14ac:dyDescent="0.4">
      <c r="S76"/>
      <c r="T76" s="1"/>
      <c r="U76" s="1"/>
      <c r="V76" s="1"/>
      <c r="W76" s="1"/>
      <c r="X76" s="1"/>
      <c r="Y76" s="1"/>
      <c r="AA76" s="1"/>
      <c r="AB76" s="1"/>
      <c r="AC76" s="1"/>
      <c r="AD76" s="1"/>
      <c r="AL76"/>
      <c r="AM76"/>
      <c r="AN76"/>
      <c r="AO76"/>
      <c r="AP76"/>
      <c r="AQ76"/>
      <c r="AR76"/>
      <c r="AS76"/>
      <c r="AT76"/>
      <c r="AU76"/>
      <c r="AV76"/>
      <c r="AW76"/>
      <c r="AX76"/>
      <c r="AY76"/>
      <c r="AZ76"/>
      <c r="BA76"/>
      <c r="BB76"/>
    </row>
    <row r="77" spans="19:54" x14ac:dyDescent="0.4">
      <c r="S77"/>
      <c r="T77" s="1"/>
      <c r="U77" s="1"/>
      <c r="V77" s="1"/>
      <c r="W77" s="1"/>
      <c r="X77" s="1"/>
      <c r="Y77" s="1"/>
      <c r="AA77" s="1"/>
      <c r="AB77" s="1"/>
      <c r="AC77" s="1"/>
      <c r="AD77" s="1"/>
      <c r="AL77"/>
      <c r="AM77"/>
      <c r="AN77"/>
      <c r="AO77"/>
      <c r="AP77"/>
      <c r="AQ77"/>
      <c r="AR77"/>
      <c r="AS77"/>
      <c r="AT77"/>
      <c r="AU77"/>
      <c r="AV77"/>
      <c r="AW77"/>
      <c r="AX77"/>
      <c r="AY77"/>
      <c r="AZ77"/>
      <c r="BA77"/>
      <c r="BB77"/>
    </row>
    <row r="78" spans="19:54" x14ac:dyDescent="0.4">
      <c r="S78"/>
      <c r="T78" s="1"/>
      <c r="U78" s="1"/>
      <c r="V78" s="1"/>
      <c r="W78" s="1"/>
      <c r="X78" s="1"/>
      <c r="Y78" s="1"/>
      <c r="AA78" s="1"/>
      <c r="AB78" s="1"/>
      <c r="AC78" s="1"/>
      <c r="AD78" s="1"/>
      <c r="AL78"/>
      <c r="AM78"/>
      <c r="AN78"/>
      <c r="AO78"/>
      <c r="AP78"/>
      <c r="AQ78"/>
      <c r="AR78"/>
      <c r="AS78"/>
      <c r="AT78"/>
      <c r="AU78"/>
      <c r="AV78"/>
      <c r="AW78"/>
      <c r="AX78"/>
      <c r="AY78"/>
      <c r="AZ78"/>
      <c r="BA78"/>
      <c r="BB78"/>
    </row>
    <row r="79" spans="19:54" x14ac:dyDescent="0.4">
      <c r="S79"/>
      <c r="T79" s="1"/>
      <c r="U79" s="1"/>
      <c r="V79" s="1"/>
      <c r="W79" s="1"/>
      <c r="X79" s="1"/>
      <c r="Y79" s="1"/>
      <c r="AA79" s="1"/>
      <c r="AB79" s="1"/>
      <c r="AC79" s="1"/>
      <c r="AD79" s="1"/>
      <c r="AL79"/>
      <c r="AM79"/>
      <c r="AN79"/>
      <c r="AO79"/>
      <c r="AP79"/>
      <c r="AQ79"/>
      <c r="AR79"/>
      <c r="AS79"/>
      <c r="AT79"/>
      <c r="AU79"/>
      <c r="AV79"/>
      <c r="AW79"/>
      <c r="AX79"/>
      <c r="AY79"/>
      <c r="AZ79"/>
      <c r="BA79"/>
      <c r="BB79"/>
    </row>
    <row r="80" spans="19:54" x14ac:dyDescent="0.4">
      <c r="S80"/>
      <c r="T80" s="1"/>
      <c r="U80" s="1"/>
      <c r="V80" s="1"/>
      <c r="W80" s="1"/>
      <c r="X80" s="1"/>
      <c r="Y80" s="1"/>
      <c r="AA80" s="1"/>
      <c r="AB80" s="1"/>
      <c r="AC80" s="1"/>
      <c r="AD80" s="1"/>
      <c r="AL80"/>
      <c r="AM80"/>
      <c r="AN80"/>
      <c r="AO80"/>
      <c r="AP80"/>
      <c r="AQ80"/>
      <c r="AR80"/>
      <c r="AS80"/>
      <c r="AT80"/>
      <c r="AU80"/>
      <c r="AV80"/>
      <c r="AW80"/>
      <c r="AX80"/>
      <c r="AY80"/>
      <c r="AZ80"/>
      <c r="BA80"/>
      <c r="BB80"/>
    </row>
    <row r="81" spans="19:54" x14ac:dyDescent="0.4">
      <c r="S81"/>
      <c r="T81" s="1"/>
      <c r="U81" s="1"/>
      <c r="V81" s="1"/>
      <c r="W81" s="1"/>
      <c r="X81" s="1"/>
      <c r="Y81" s="1"/>
      <c r="AA81" s="1"/>
      <c r="AB81" s="1"/>
      <c r="AC81" s="1"/>
      <c r="AD81" s="1"/>
      <c r="AL81"/>
      <c r="AM81"/>
      <c r="AN81"/>
      <c r="AO81"/>
      <c r="AP81"/>
      <c r="AQ81"/>
      <c r="AR81"/>
      <c r="AS81"/>
      <c r="AT81"/>
      <c r="AU81"/>
      <c r="AV81"/>
      <c r="AW81"/>
      <c r="AX81"/>
      <c r="AY81"/>
      <c r="AZ81"/>
      <c r="BA81"/>
      <c r="BB81"/>
    </row>
    <row r="82" spans="19:54" x14ac:dyDescent="0.4">
      <c r="S82"/>
      <c r="T82" s="1"/>
      <c r="U82" s="1"/>
      <c r="V82" s="1"/>
      <c r="W82" s="1"/>
      <c r="X82" s="1"/>
      <c r="Y82" s="1"/>
      <c r="AA82" s="1"/>
      <c r="AB82" s="1"/>
      <c r="AC82" s="1"/>
      <c r="AD82" s="1"/>
      <c r="AL82"/>
      <c r="AM82"/>
      <c r="AN82"/>
      <c r="AO82"/>
      <c r="AP82"/>
      <c r="AQ82"/>
      <c r="AR82"/>
      <c r="AS82"/>
      <c r="AT82"/>
      <c r="AU82"/>
      <c r="AV82"/>
      <c r="AW82"/>
      <c r="AX82"/>
      <c r="AY82"/>
      <c r="AZ82"/>
      <c r="BA82"/>
      <c r="BB82"/>
    </row>
    <row r="83" spans="19:54" x14ac:dyDescent="0.4">
      <c r="S83"/>
      <c r="T83" s="1"/>
      <c r="U83" s="1"/>
      <c r="V83" s="1"/>
      <c r="W83" s="1"/>
      <c r="X83" s="1"/>
      <c r="Y83" s="1"/>
      <c r="AA83" s="1"/>
      <c r="AB83" s="1"/>
      <c r="AC83" s="1"/>
      <c r="AD83" s="1"/>
      <c r="AL83"/>
      <c r="AM83"/>
      <c r="AN83"/>
      <c r="AO83"/>
      <c r="AP83"/>
      <c r="AQ83"/>
      <c r="AR83"/>
      <c r="AS83"/>
      <c r="AT83"/>
      <c r="AU83"/>
      <c r="AV83"/>
      <c r="AW83"/>
      <c r="AX83"/>
      <c r="AY83"/>
      <c r="AZ83"/>
      <c r="BA83"/>
      <c r="BB83"/>
    </row>
    <row r="84" spans="19:54" x14ac:dyDescent="0.4">
      <c r="S84"/>
      <c r="T84" s="1"/>
      <c r="U84" s="1"/>
      <c r="V84" s="1"/>
      <c r="W84" s="1"/>
      <c r="X84" s="1"/>
      <c r="Y84" s="1"/>
      <c r="AA84" s="1"/>
      <c r="AB84" s="1"/>
      <c r="AC84" s="1"/>
      <c r="AD84" s="1"/>
      <c r="AL84"/>
      <c r="AM84"/>
      <c r="AN84"/>
      <c r="AO84"/>
      <c r="AP84"/>
      <c r="AQ84"/>
      <c r="AR84"/>
      <c r="AS84"/>
      <c r="AT84"/>
      <c r="AU84"/>
      <c r="AV84"/>
      <c r="AW84"/>
      <c r="AX84"/>
      <c r="AY84"/>
      <c r="AZ84"/>
      <c r="BA84"/>
      <c r="BB84"/>
    </row>
    <row r="85" spans="19:54" x14ac:dyDescent="0.4">
      <c r="S85"/>
      <c r="T85" s="1"/>
      <c r="U85" s="1"/>
      <c r="V85" s="1"/>
      <c r="W85" s="1"/>
      <c r="X85" s="1"/>
      <c r="Y85" s="1"/>
      <c r="AA85" s="1"/>
      <c r="AB85" s="1"/>
      <c r="AC85" s="1"/>
      <c r="AD85" s="1"/>
      <c r="AL85"/>
      <c r="AM85"/>
      <c r="AN85"/>
      <c r="AO85"/>
      <c r="AP85"/>
      <c r="AQ85"/>
      <c r="AR85"/>
      <c r="AS85"/>
      <c r="AT85"/>
      <c r="AU85"/>
      <c r="AV85"/>
      <c r="AW85"/>
      <c r="AX85"/>
      <c r="AY85"/>
      <c r="AZ85"/>
      <c r="BA85"/>
      <c r="BB85"/>
    </row>
    <row r="86" spans="19:54" x14ac:dyDescent="0.4">
      <c r="S86"/>
      <c r="T86" s="1"/>
      <c r="U86" s="1"/>
      <c r="V86" s="1"/>
      <c r="W86" s="1"/>
      <c r="X86" s="1"/>
      <c r="Y86" s="1"/>
      <c r="AA86" s="1"/>
      <c r="AB86" s="1"/>
      <c r="AC86" s="1"/>
      <c r="AD86" s="1"/>
      <c r="AL86"/>
      <c r="AM86"/>
      <c r="AN86"/>
      <c r="AO86"/>
      <c r="AP86"/>
      <c r="AQ86"/>
      <c r="AR86"/>
      <c r="AS86"/>
      <c r="AT86"/>
      <c r="AU86"/>
      <c r="AV86"/>
      <c r="AW86"/>
      <c r="AX86"/>
      <c r="AY86"/>
      <c r="AZ86"/>
      <c r="BA86"/>
      <c r="BB86"/>
    </row>
    <row r="87" spans="19:54" x14ac:dyDescent="0.4">
      <c r="S87"/>
      <c r="AA87" s="1"/>
      <c r="AB87" s="1"/>
      <c r="AC87" s="1"/>
      <c r="AD87" s="1"/>
      <c r="AL87"/>
      <c r="AM87"/>
      <c r="AN87"/>
      <c r="AO87"/>
      <c r="AP87"/>
      <c r="AQ87"/>
      <c r="AR87"/>
      <c r="AS87"/>
      <c r="AT87"/>
      <c r="AU87"/>
      <c r="AV87"/>
      <c r="AW87"/>
      <c r="AX87"/>
      <c r="AY87"/>
      <c r="AZ87"/>
      <c r="BA87"/>
      <c r="BB87"/>
    </row>
    <row r="88" spans="19:54" x14ac:dyDescent="0.4">
      <c r="S88"/>
      <c r="AA88" s="1"/>
      <c r="AB88" s="1"/>
      <c r="AC88" s="1"/>
      <c r="AD88" s="1"/>
      <c r="AL88"/>
      <c r="AM88"/>
      <c r="AN88"/>
      <c r="AO88"/>
      <c r="AP88"/>
      <c r="AQ88"/>
      <c r="AR88"/>
      <c r="AS88"/>
      <c r="AT88"/>
      <c r="AU88"/>
      <c r="AV88"/>
      <c r="AW88"/>
      <c r="AX88"/>
      <c r="AY88"/>
      <c r="AZ88"/>
      <c r="BA88"/>
      <c r="BB88"/>
    </row>
    <row r="89" spans="19:54" x14ac:dyDescent="0.4">
      <c r="S89"/>
      <c r="AA89" s="1"/>
      <c r="AB89" s="1"/>
      <c r="AC89" s="1"/>
      <c r="AD89" s="1"/>
      <c r="AL89"/>
      <c r="AM89"/>
      <c r="AN89"/>
      <c r="AO89"/>
      <c r="AP89"/>
      <c r="AQ89"/>
      <c r="AR89"/>
      <c r="AS89"/>
      <c r="AT89"/>
      <c r="AU89"/>
      <c r="AV89"/>
      <c r="AW89"/>
      <c r="AX89"/>
      <c r="AY89"/>
      <c r="AZ89"/>
      <c r="BA89"/>
      <c r="BB89"/>
    </row>
    <row r="90" spans="19:54" x14ac:dyDescent="0.4">
      <c r="S90"/>
      <c r="AA90" s="1"/>
      <c r="AB90" s="1"/>
      <c r="AC90" s="1"/>
      <c r="AD90" s="1"/>
      <c r="AL90"/>
      <c r="AM90"/>
      <c r="AN90"/>
      <c r="AO90"/>
      <c r="AP90"/>
      <c r="AQ90"/>
      <c r="AR90"/>
      <c r="AS90"/>
      <c r="AT90"/>
      <c r="AU90"/>
      <c r="AV90"/>
      <c r="AW90"/>
      <c r="AX90"/>
      <c r="AY90"/>
      <c r="AZ90"/>
      <c r="BA90"/>
      <c r="BB90"/>
    </row>
    <row r="91" spans="19:54" x14ac:dyDescent="0.4">
      <c r="S91"/>
      <c r="AA91" s="1"/>
      <c r="AB91" s="1"/>
      <c r="AC91" s="1"/>
      <c r="AD91" s="1"/>
      <c r="AL91"/>
      <c r="AM91"/>
      <c r="AN91"/>
      <c r="AO91"/>
      <c r="AP91"/>
      <c r="AQ91"/>
      <c r="AR91"/>
      <c r="AS91"/>
      <c r="AT91"/>
      <c r="AU91"/>
      <c r="AV91"/>
      <c r="AW91"/>
      <c r="AX91"/>
      <c r="AY91"/>
      <c r="AZ91"/>
      <c r="BA91"/>
      <c r="BB91"/>
    </row>
    <row r="92" spans="19:54" x14ac:dyDescent="0.4">
      <c r="S92"/>
      <c r="AA92" s="1"/>
      <c r="AB92" s="1"/>
      <c r="AC92" s="1"/>
      <c r="AD92" s="1"/>
      <c r="AL92"/>
      <c r="AM92"/>
      <c r="AN92"/>
      <c r="AO92"/>
      <c r="AP92"/>
      <c r="AQ92"/>
      <c r="AR92"/>
      <c r="AS92"/>
      <c r="AT92"/>
      <c r="AU92"/>
      <c r="AV92"/>
      <c r="AW92"/>
      <c r="AX92"/>
      <c r="AY92"/>
      <c r="AZ92"/>
      <c r="BA92"/>
      <c r="BB92"/>
    </row>
    <row r="93" spans="19:54" x14ac:dyDescent="0.4">
      <c r="S93"/>
      <c r="AA93" s="1"/>
      <c r="AB93" s="1"/>
      <c r="AC93" s="1"/>
      <c r="AD93" s="1"/>
      <c r="AL93"/>
      <c r="AM93"/>
      <c r="AN93"/>
      <c r="AO93"/>
      <c r="AP93"/>
      <c r="AQ93"/>
      <c r="AR93"/>
      <c r="AS93"/>
      <c r="AT93"/>
      <c r="AU93"/>
      <c r="AV93"/>
      <c r="AW93"/>
      <c r="AX93"/>
      <c r="AY93"/>
      <c r="AZ93"/>
      <c r="BA93"/>
      <c r="BB93"/>
    </row>
    <row r="94" spans="19:54" x14ac:dyDescent="0.4">
      <c r="S94"/>
      <c r="AA94" s="1"/>
      <c r="AB94" s="1"/>
      <c r="AC94" s="1"/>
      <c r="AD94" s="1"/>
      <c r="AL94"/>
      <c r="AM94"/>
      <c r="AN94"/>
      <c r="AO94"/>
      <c r="AP94"/>
      <c r="AQ94"/>
      <c r="AR94"/>
      <c r="AS94"/>
      <c r="AT94"/>
      <c r="AU94"/>
      <c r="AV94"/>
      <c r="AW94"/>
      <c r="AX94"/>
      <c r="AY94"/>
      <c r="AZ94"/>
      <c r="BA94"/>
      <c r="BB94"/>
    </row>
    <row r="95" spans="19:54" x14ac:dyDescent="0.4">
      <c r="S95"/>
      <c r="AA95" s="1"/>
      <c r="AB95" s="1"/>
      <c r="AC95" s="1"/>
      <c r="AD95" s="1"/>
      <c r="AL95"/>
      <c r="AM95"/>
      <c r="AN95"/>
      <c r="AO95"/>
      <c r="AP95"/>
      <c r="AQ95"/>
      <c r="AR95"/>
      <c r="AS95"/>
      <c r="AT95"/>
      <c r="AU95"/>
      <c r="AV95"/>
      <c r="AW95"/>
      <c r="AX95"/>
      <c r="AY95"/>
      <c r="AZ95"/>
      <c r="BA95"/>
      <c r="BB95"/>
    </row>
    <row r="96" spans="19:54" x14ac:dyDescent="0.4">
      <c r="S96"/>
      <c r="AA96" s="1"/>
      <c r="AB96" s="1"/>
      <c r="AC96" s="1"/>
      <c r="AD96" s="1"/>
      <c r="AL96"/>
      <c r="AM96"/>
      <c r="AN96"/>
      <c r="AO96"/>
      <c r="AP96"/>
      <c r="AQ96"/>
      <c r="AR96"/>
      <c r="AS96"/>
      <c r="AT96"/>
      <c r="AU96"/>
      <c r="AV96"/>
      <c r="AW96"/>
      <c r="AX96"/>
      <c r="AY96"/>
      <c r="AZ96"/>
      <c r="BA96"/>
      <c r="BB96"/>
    </row>
    <row r="97" spans="19:54" x14ac:dyDescent="0.4">
      <c r="S97"/>
      <c r="AA97" s="1"/>
      <c r="AB97" s="1"/>
      <c r="AC97" s="1"/>
      <c r="AD97" s="1"/>
      <c r="AL97"/>
      <c r="AM97"/>
      <c r="AN97"/>
      <c r="AO97"/>
      <c r="AP97"/>
      <c r="AQ97"/>
      <c r="AR97"/>
      <c r="AS97"/>
      <c r="AT97"/>
      <c r="AU97"/>
      <c r="AV97"/>
      <c r="AW97"/>
      <c r="AX97"/>
      <c r="AY97"/>
      <c r="AZ97"/>
      <c r="BA97"/>
      <c r="BB97"/>
    </row>
    <row r="98" spans="19:54" x14ac:dyDescent="0.4">
      <c r="S98"/>
      <c r="AA98" s="1"/>
      <c r="AB98" s="1"/>
      <c r="AC98" s="1"/>
      <c r="AD98" s="1"/>
      <c r="AL98"/>
      <c r="AM98"/>
      <c r="AN98"/>
      <c r="AO98"/>
      <c r="AP98"/>
      <c r="AQ98"/>
      <c r="AR98"/>
      <c r="AS98"/>
      <c r="AT98"/>
      <c r="AU98"/>
      <c r="AV98"/>
      <c r="AW98"/>
      <c r="AX98"/>
      <c r="AY98"/>
      <c r="AZ98"/>
      <c r="BA98"/>
      <c r="BB98"/>
    </row>
    <row r="99" spans="19:54" x14ac:dyDescent="0.4">
      <c r="S99"/>
      <c r="AA99" s="1"/>
      <c r="AB99" s="1"/>
      <c r="AC99" s="1"/>
      <c r="AD99" s="1"/>
      <c r="AL99"/>
      <c r="AM99"/>
      <c r="AN99"/>
      <c r="AO99"/>
      <c r="AP99"/>
      <c r="AQ99"/>
      <c r="AR99"/>
      <c r="AS99"/>
      <c r="AT99"/>
      <c r="AU99"/>
      <c r="AV99"/>
      <c r="AW99"/>
      <c r="AX99"/>
      <c r="AY99"/>
      <c r="AZ99"/>
      <c r="BA99"/>
      <c r="BB99"/>
    </row>
    <row r="100" spans="19:54" customFormat="1" x14ac:dyDescent="0.4">
      <c r="AA100" s="1"/>
      <c r="AB100" s="1"/>
      <c r="AC100" s="1"/>
      <c r="AD100" s="1"/>
      <c r="AE100" s="1"/>
      <c r="AF100" s="1"/>
      <c r="AG100" s="1"/>
      <c r="AH100" s="1"/>
      <c r="AI100" s="1"/>
      <c r="AJ100" s="1"/>
      <c r="AK100" s="1"/>
    </row>
    <row r="101" spans="19:54" customFormat="1" x14ac:dyDescent="0.4">
      <c r="AA101" s="1"/>
      <c r="AB101" s="1"/>
      <c r="AC101" s="1"/>
      <c r="AD101" s="1"/>
      <c r="AE101" s="1"/>
      <c r="AF101" s="1"/>
      <c r="AG101" s="1"/>
      <c r="AH101" s="1"/>
      <c r="AI101" s="1"/>
      <c r="AJ101" s="1"/>
      <c r="AK101" s="1"/>
    </row>
    <row r="102" spans="19:54" customFormat="1" x14ac:dyDescent="0.4">
      <c r="AA102" s="1"/>
      <c r="AB102" s="1"/>
      <c r="AC102" s="1"/>
      <c r="AD102" s="1"/>
      <c r="AE102" s="1"/>
      <c r="AF102" s="1"/>
      <c r="AG102" s="1"/>
      <c r="AH102" s="1"/>
      <c r="AI102" s="1"/>
      <c r="AJ102" s="1"/>
      <c r="AK102" s="1"/>
    </row>
    <row r="103" spans="19:54" customFormat="1" x14ac:dyDescent="0.4">
      <c r="AA103" s="1"/>
      <c r="AB103" s="1"/>
      <c r="AC103" s="1"/>
      <c r="AD103" s="1"/>
      <c r="AE103" s="1"/>
      <c r="AF103" s="1"/>
      <c r="AG103" s="1"/>
      <c r="AH103" s="1"/>
      <c r="AI103" s="1"/>
      <c r="AJ103" s="1"/>
      <c r="AK103" s="1"/>
    </row>
    <row r="104" spans="19:54" customFormat="1" x14ac:dyDescent="0.4">
      <c r="AA104" s="1"/>
      <c r="AB104" s="1"/>
      <c r="AC104" s="1"/>
      <c r="AD104" s="1"/>
      <c r="AE104" s="1"/>
      <c r="AF104" s="1"/>
      <c r="AG104" s="1"/>
      <c r="AH104" s="1"/>
      <c r="AI104" s="1"/>
      <c r="AJ104" s="1"/>
      <c r="AK104" s="1"/>
    </row>
    <row r="105" spans="19:54" customFormat="1" x14ac:dyDescent="0.4">
      <c r="AA105" s="1"/>
      <c r="AB105" s="1"/>
      <c r="AC105" s="1"/>
      <c r="AD105" s="1"/>
      <c r="AE105" s="1"/>
      <c r="AF105" s="1"/>
      <c r="AG105" s="1"/>
      <c r="AH105" s="1"/>
      <c r="AI105" s="1"/>
      <c r="AJ105" s="1"/>
      <c r="AK105" s="1"/>
    </row>
    <row r="106" spans="19:54" customFormat="1" x14ac:dyDescent="0.4">
      <c r="AA106" s="1"/>
      <c r="AB106" s="1"/>
      <c r="AC106" s="1"/>
      <c r="AD106" s="1"/>
      <c r="AE106" s="1"/>
      <c r="AF106" s="1"/>
      <c r="AG106" s="1"/>
      <c r="AH106" s="1"/>
      <c r="AI106" s="1"/>
      <c r="AJ106" s="1"/>
      <c r="AK106" s="1"/>
    </row>
    <row r="107" spans="19:54" customFormat="1" x14ac:dyDescent="0.4">
      <c r="AA107" s="1"/>
      <c r="AB107" s="1"/>
      <c r="AC107" s="1"/>
      <c r="AD107" s="1"/>
      <c r="AE107" s="1"/>
      <c r="AF107" s="1"/>
      <c r="AG107" s="1"/>
      <c r="AH107" s="1"/>
      <c r="AI107" s="1"/>
      <c r="AJ107" s="1"/>
      <c r="AK107" s="1"/>
    </row>
    <row r="108" spans="19:54" customFormat="1" x14ac:dyDescent="0.4">
      <c r="AA108" s="1"/>
      <c r="AB108" s="1"/>
      <c r="AC108" s="1"/>
      <c r="AD108" s="1"/>
      <c r="AE108" s="1"/>
      <c r="AF108" s="1"/>
      <c r="AG108" s="1"/>
      <c r="AH108" s="1"/>
      <c r="AI108" s="1"/>
      <c r="AJ108" s="1"/>
      <c r="AK108" s="1"/>
    </row>
    <row r="109" spans="19:54" customFormat="1" x14ac:dyDescent="0.4">
      <c r="AA109" s="1"/>
      <c r="AB109" s="1"/>
      <c r="AC109" s="1"/>
      <c r="AD109" s="1"/>
      <c r="AE109" s="1"/>
      <c r="AF109" s="1"/>
      <c r="AG109" s="1"/>
      <c r="AH109" s="1"/>
      <c r="AI109" s="1"/>
      <c r="AJ109" s="1"/>
      <c r="AK109" s="1"/>
    </row>
    <row r="110" spans="19:54" customFormat="1" x14ac:dyDescent="0.4">
      <c r="AA110" s="1"/>
      <c r="AB110" s="1"/>
      <c r="AC110" s="1"/>
      <c r="AD110" s="1"/>
      <c r="AE110" s="1"/>
      <c r="AF110" s="1"/>
      <c r="AG110" s="1"/>
      <c r="AH110" s="1"/>
      <c r="AI110" s="1"/>
      <c r="AJ110" s="1"/>
      <c r="AK110" s="1"/>
    </row>
    <row r="111" spans="19:54" customFormat="1" x14ac:dyDescent="0.4">
      <c r="AA111" s="1"/>
      <c r="AB111" s="1"/>
      <c r="AC111" s="1"/>
      <c r="AD111" s="1"/>
      <c r="AE111" s="1"/>
      <c r="AF111" s="1"/>
      <c r="AG111" s="1"/>
      <c r="AH111" s="1"/>
      <c r="AI111" s="1"/>
      <c r="AJ111" s="1"/>
      <c r="AK111" s="1"/>
    </row>
    <row r="112" spans="19:54" customFormat="1" x14ac:dyDescent="0.4">
      <c r="AA112" s="1"/>
      <c r="AB112" s="1"/>
      <c r="AC112" s="1"/>
      <c r="AD112" s="1"/>
      <c r="AE112" s="1"/>
      <c r="AF112" s="1"/>
      <c r="AG112" s="1"/>
      <c r="AH112" s="1"/>
      <c r="AI112" s="1"/>
      <c r="AJ112" s="1"/>
      <c r="AK112" s="1"/>
    </row>
    <row r="113" spans="27:37" customFormat="1" x14ac:dyDescent="0.4">
      <c r="AA113" s="1"/>
      <c r="AB113" s="1"/>
      <c r="AC113" s="1"/>
      <c r="AD113" s="1"/>
      <c r="AE113" s="1"/>
      <c r="AF113" s="1"/>
      <c r="AG113" s="1"/>
      <c r="AH113" s="1"/>
      <c r="AI113" s="1"/>
      <c r="AJ113" s="1"/>
      <c r="AK113" s="1"/>
    </row>
    <row r="114" spans="27:37" customFormat="1" x14ac:dyDescent="0.4">
      <c r="AA114" s="1"/>
      <c r="AB114" s="1"/>
      <c r="AC114" s="1"/>
      <c r="AD114" s="1"/>
      <c r="AE114" s="1"/>
      <c r="AF114" s="1"/>
      <c r="AG114" s="1"/>
      <c r="AH114" s="1"/>
      <c r="AI114" s="1"/>
      <c r="AJ114" s="1"/>
      <c r="AK114" s="1"/>
    </row>
    <row r="115" spans="27:37" customFormat="1" x14ac:dyDescent="0.4">
      <c r="AA115" s="1"/>
      <c r="AB115" s="1"/>
      <c r="AC115" s="1"/>
      <c r="AD115" s="1"/>
      <c r="AE115" s="1"/>
      <c r="AF115" s="1"/>
      <c r="AG115" s="1"/>
      <c r="AH115" s="1"/>
      <c r="AI115" s="1"/>
      <c r="AJ115" s="1"/>
      <c r="AK115" s="1"/>
    </row>
    <row r="116" spans="27:37" customFormat="1" x14ac:dyDescent="0.4">
      <c r="AA116" s="1"/>
      <c r="AB116" s="1"/>
      <c r="AC116" s="1"/>
      <c r="AD116" s="1"/>
      <c r="AE116" s="1"/>
      <c r="AF116" s="1"/>
      <c r="AG116" s="1"/>
      <c r="AH116" s="1"/>
      <c r="AI116" s="1"/>
      <c r="AJ116" s="1"/>
      <c r="AK116" s="1"/>
    </row>
    <row r="117" spans="27:37" customFormat="1" x14ac:dyDescent="0.4">
      <c r="AA117" s="1"/>
      <c r="AB117" s="1"/>
      <c r="AC117" s="1"/>
      <c r="AD117" s="1"/>
      <c r="AE117" s="1"/>
      <c r="AF117" s="1"/>
      <c r="AG117" s="1"/>
      <c r="AH117" s="1"/>
      <c r="AI117" s="1"/>
      <c r="AJ117" s="1"/>
      <c r="AK117" s="1"/>
    </row>
    <row r="118" spans="27:37" customFormat="1" x14ac:dyDescent="0.4">
      <c r="AA118" s="1"/>
      <c r="AB118" s="1"/>
      <c r="AC118" s="1"/>
      <c r="AD118" s="1"/>
      <c r="AE118" s="1"/>
      <c r="AF118" s="1"/>
      <c r="AG118" s="1"/>
      <c r="AH118" s="1"/>
      <c r="AI118" s="1"/>
      <c r="AJ118" s="1"/>
      <c r="AK118" s="1"/>
    </row>
    <row r="119" spans="27:37" customFormat="1" x14ac:dyDescent="0.4">
      <c r="AA119" s="1"/>
      <c r="AB119" s="1"/>
      <c r="AC119" s="1"/>
      <c r="AD119" s="1"/>
      <c r="AE119" s="1"/>
      <c r="AF119" s="1"/>
      <c r="AG119" s="1"/>
      <c r="AH119" s="1"/>
      <c r="AI119" s="1"/>
      <c r="AJ119" s="1"/>
      <c r="AK119" s="1"/>
    </row>
    <row r="120" spans="27:37" customFormat="1" x14ac:dyDescent="0.4">
      <c r="AA120" s="1"/>
      <c r="AB120" s="1"/>
      <c r="AC120" s="1"/>
      <c r="AD120" s="1"/>
      <c r="AE120" s="1"/>
      <c r="AF120" s="1"/>
      <c r="AG120" s="1"/>
      <c r="AH120" s="1"/>
      <c r="AI120" s="1"/>
      <c r="AJ120" s="1"/>
      <c r="AK120" s="1"/>
    </row>
    <row r="121" spans="27:37" customFormat="1" x14ac:dyDescent="0.4">
      <c r="AA121" s="1"/>
      <c r="AB121" s="1"/>
      <c r="AC121" s="1"/>
      <c r="AD121" s="1"/>
      <c r="AE121" s="1"/>
      <c r="AF121" s="1"/>
      <c r="AG121" s="1"/>
      <c r="AH121" s="1"/>
      <c r="AI121" s="1"/>
      <c r="AJ121" s="1"/>
      <c r="AK121" s="1"/>
    </row>
    <row r="122" spans="27:37" customFormat="1" x14ac:dyDescent="0.4">
      <c r="AA122" s="1"/>
      <c r="AB122" s="1"/>
      <c r="AC122" s="1"/>
      <c r="AD122" s="1"/>
      <c r="AE122" s="1"/>
      <c r="AF122" s="1"/>
      <c r="AG122" s="1"/>
      <c r="AH122" s="1"/>
      <c r="AI122" s="1"/>
      <c r="AJ122" s="1"/>
      <c r="AK122" s="1"/>
    </row>
    <row r="123" spans="27:37" customFormat="1" x14ac:dyDescent="0.4">
      <c r="AA123" s="1"/>
      <c r="AB123" s="1"/>
      <c r="AC123" s="1"/>
      <c r="AD123" s="1"/>
      <c r="AE123" s="1"/>
      <c r="AF123" s="1"/>
      <c r="AG123" s="1"/>
      <c r="AH123" s="1"/>
      <c r="AI123" s="1"/>
      <c r="AJ123" s="1"/>
      <c r="AK123" s="1"/>
    </row>
    <row r="124" spans="27:37" customFormat="1" x14ac:dyDescent="0.4">
      <c r="AA124" s="1"/>
      <c r="AB124" s="1"/>
      <c r="AC124" s="1"/>
      <c r="AD124" s="1"/>
      <c r="AE124" s="1"/>
      <c r="AF124" s="1"/>
      <c r="AG124" s="1"/>
      <c r="AH124" s="1"/>
      <c r="AI124" s="1"/>
      <c r="AJ124" s="1"/>
      <c r="AK124" s="1"/>
    </row>
    <row r="125" spans="27:37" customFormat="1" x14ac:dyDescent="0.4">
      <c r="AA125" s="1"/>
      <c r="AB125" s="1"/>
      <c r="AC125" s="1"/>
      <c r="AD125" s="1"/>
      <c r="AE125" s="1"/>
      <c r="AF125" s="1"/>
      <c r="AG125" s="1"/>
      <c r="AH125" s="1"/>
      <c r="AI125" s="1"/>
      <c r="AJ125" s="1"/>
      <c r="AK125" s="1"/>
    </row>
    <row r="126" spans="27:37" customFormat="1" x14ac:dyDescent="0.4">
      <c r="AA126" s="1"/>
      <c r="AB126" s="1"/>
      <c r="AC126" s="1"/>
      <c r="AD126" s="1"/>
      <c r="AE126" s="1"/>
      <c r="AF126" s="1"/>
      <c r="AG126" s="1"/>
      <c r="AH126" s="1"/>
      <c r="AI126" s="1"/>
      <c r="AJ126" s="1"/>
      <c r="AK126" s="1"/>
    </row>
    <row r="127" spans="27:37" customFormat="1" x14ac:dyDescent="0.4">
      <c r="AA127" s="1"/>
      <c r="AB127" s="1"/>
      <c r="AC127" s="1"/>
      <c r="AD127" s="1"/>
      <c r="AE127" s="1"/>
      <c r="AF127" s="1"/>
      <c r="AG127" s="1"/>
      <c r="AH127" s="1"/>
      <c r="AI127" s="1"/>
      <c r="AJ127" s="1"/>
      <c r="AK127" s="1"/>
    </row>
    <row r="128" spans="27:37" customFormat="1" x14ac:dyDescent="0.4">
      <c r="AA128" s="1"/>
      <c r="AB128" s="1"/>
      <c r="AC128" s="1"/>
      <c r="AD128" s="1"/>
      <c r="AE128" s="1"/>
      <c r="AF128" s="1"/>
      <c r="AG128" s="1"/>
      <c r="AH128" s="1"/>
      <c r="AI128" s="1"/>
      <c r="AJ128" s="1"/>
      <c r="AK128" s="1"/>
    </row>
    <row r="129" spans="27:37" customFormat="1" x14ac:dyDescent="0.4">
      <c r="AA129" s="1"/>
      <c r="AB129" s="1"/>
      <c r="AC129" s="1"/>
      <c r="AD129" s="1"/>
      <c r="AE129" s="1"/>
      <c r="AF129" s="1"/>
      <c r="AG129" s="1"/>
      <c r="AH129" s="1"/>
      <c r="AI129" s="1"/>
      <c r="AJ129" s="1"/>
      <c r="AK129" s="1"/>
    </row>
    <row r="130" spans="27:37" customFormat="1" x14ac:dyDescent="0.4">
      <c r="AA130" s="1"/>
      <c r="AB130" s="1"/>
      <c r="AC130" s="1"/>
      <c r="AD130" s="1"/>
      <c r="AE130" s="1"/>
      <c r="AF130" s="1"/>
      <c r="AG130" s="1"/>
      <c r="AH130" s="1"/>
      <c r="AI130" s="1"/>
      <c r="AJ130" s="1"/>
      <c r="AK130" s="1"/>
    </row>
    <row r="131" spans="27:37" customFormat="1" x14ac:dyDescent="0.4">
      <c r="AA131" s="1"/>
      <c r="AB131" s="1"/>
      <c r="AC131" s="1"/>
      <c r="AD131" s="1"/>
      <c r="AE131" s="1"/>
      <c r="AF131" s="1"/>
      <c r="AG131" s="1"/>
      <c r="AH131" s="1"/>
      <c r="AI131" s="1"/>
      <c r="AJ131" s="1"/>
      <c r="AK131" s="1"/>
    </row>
    <row r="132" spans="27:37" customFormat="1" x14ac:dyDescent="0.4">
      <c r="AA132" s="1"/>
      <c r="AB132" s="1"/>
      <c r="AC132" s="1"/>
      <c r="AD132" s="1"/>
      <c r="AE132" s="1"/>
      <c r="AF132" s="1"/>
      <c r="AG132" s="1"/>
      <c r="AH132" s="1"/>
      <c r="AI132" s="1"/>
      <c r="AJ132" s="1"/>
      <c r="AK132" s="1"/>
    </row>
    <row r="133" spans="27:37" customFormat="1" x14ac:dyDescent="0.4">
      <c r="AA133" s="1"/>
      <c r="AB133" s="1"/>
      <c r="AC133" s="1"/>
      <c r="AD133" s="1"/>
      <c r="AE133" s="1"/>
      <c r="AF133" s="1"/>
      <c r="AG133" s="1"/>
      <c r="AH133" s="1"/>
      <c r="AI133" s="1"/>
      <c r="AJ133" s="1"/>
      <c r="AK133" s="1"/>
    </row>
    <row r="134" spans="27:37" customFormat="1" x14ac:dyDescent="0.4">
      <c r="AA134" s="1"/>
      <c r="AB134" s="1"/>
      <c r="AC134" s="1"/>
      <c r="AD134" s="1"/>
      <c r="AE134" s="1"/>
      <c r="AF134" s="1"/>
      <c r="AG134" s="1"/>
      <c r="AH134" s="1"/>
      <c r="AI134" s="1"/>
      <c r="AJ134" s="1"/>
      <c r="AK134" s="1"/>
    </row>
    <row r="135" spans="27:37" customFormat="1" x14ac:dyDescent="0.4">
      <c r="AA135" s="1"/>
      <c r="AB135" s="1"/>
      <c r="AC135" s="1"/>
      <c r="AD135" s="1"/>
      <c r="AE135" s="1"/>
      <c r="AF135" s="1"/>
      <c r="AG135" s="1"/>
      <c r="AH135" s="1"/>
      <c r="AI135" s="1"/>
      <c r="AJ135" s="1"/>
      <c r="AK135" s="1"/>
    </row>
    <row r="136" spans="27:37" customFormat="1" x14ac:dyDescent="0.4">
      <c r="AA136" s="1"/>
      <c r="AB136" s="1"/>
      <c r="AC136" s="1"/>
      <c r="AD136" s="1"/>
      <c r="AE136" s="1"/>
      <c r="AF136" s="1"/>
      <c r="AG136" s="1"/>
      <c r="AH136" s="1"/>
      <c r="AI136" s="1"/>
      <c r="AJ136" s="1"/>
      <c r="AK136" s="1"/>
    </row>
    <row r="137" spans="27:37" customFormat="1" x14ac:dyDescent="0.4">
      <c r="AA137" s="1"/>
      <c r="AB137" s="1"/>
      <c r="AC137" s="1"/>
      <c r="AD137" s="1"/>
      <c r="AE137" s="1"/>
      <c r="AF137" s="1"/>
      <c r="AG137" s="1"/>
      <c r="AH137" s="1"/>
      <c r="AI137" s="1"/>
      <c r="AJ137" s="1"/>
      <c r="AK137" s="1"/>
    </row>
    <row r="138" spans="27:37" customFormat="1" x14ac:dyDescent="0.4">
      <c r="AA138" s="1"/>
      <c r="AB138" s="1"/>
      <c r="AC138" s="1"/>
      <c r="AD138" s="1"/>
      <c r="AE138" s="1"/>
      <c r="AF138" s="1"/>
      <c r="AG138" s="1"/>
      <c r="AH138" s="1"/>
      <c r="AI138" s="1"/>
      <c r="AJ138" s="1"/>
      <c r="AK138" s="1"/>
    </row>
    <row r="139" spans="27:37" customFormat="1" x14ac:dyDescent="0.4">
      <c r="AA139" s="1"/>
      <c r="AB139" s="1"/>
      <c r="AC139" s="1"/>
      <c r="AD139" s="1"/>
      <c r="AE139" s="1"/>
      <c r="AF139" s="1"/>
      <c r="AG139" s="1"/>
      <c r="AH139" s="1"/>
      <c r="AI139" s="1"/>
      <c r="AJ139" s="1"/>
      <c r="AK139" s="1"/>
    </row>
    <row r="140" spans="27:37" customFormat="1" x14ac:dyDescent="0.4">
      <c r="AA140" s="1"/>
      <c r="AB140" s="1"/>
      <c r="AC140" s="1"/>
      <c r="AD140" s="1"/>
      <c r="AE140" s="1"/>
      <c r="AF140" s="1"/>
      <c r="AG140" s="1"/>
      <c r="AH140" s="1"/>
      <c r="AI140" s="1"/>
      <c r="AJ140" s="1"/>
      <c r="AK140" s="1"/>
    </row>
    <row r="141" spans="27:37" customFormat="1" x14ac:dyDescent="0.4">
      <c r="AA141" s="1"/>
      <c r="AB141" s="1"/>
      <c r="AC141" s="1"/>
      <c r="AD141" s="1"/>
      <c r="AE141" s="1"/>
      <c r="AF141" s="1"/>
      <c r="AG141" s="1"/>
      <c r="AH141" s="1"/>
      <c r="AI141" s="1"/>
      <c r="AJ141" s="1"/>
      <c r="AK141" s="1"/>
    </row>
    <row r="142" spans="27:37" customFormat="1" x14ac:dyDescent="0.4">
      <c r="AA142" s="1"/>
      <c r="AB142" s="1"/>
      <c r="AC142" s="1"/>
      <c r="AD142" s="1"/>
      <c r="AE142" s="1"/>
      <c r="AF142" s="1"/>
      <c r="AG142" s="1"/>
      <c r="AH142" s="1"/>
      <c r="AI142" s="1"/>
      <c r="AJ142" s="1"/>
      <c r="AK142" s="1"/>
    </row>
    <row r="143" spans="27:37" customFormat="1" x14ac:dyDescent="0.4">
      <c r="AA143" s="1"/>
      <c r="AB143" s="1"/>
      <c r="AC143" s="1"/>
      <c r="AD143" s="1"/>
      <c r="AE143" s="1"/>
      <c r="AF143" s="1"/>
      <c r="AG143" s="1"/>
      <c r="AH143" s="1"/>
      <c r="AI143" s="1"/>
      <c r="AJ143" s="1"/>
      <c r="AK143" s="1"/>
    </row>
    <row r="144" spans="27:37" customFormat="1" x14ac:dyDescent="0.4">
      <c r="AA144" s="1"/>
      <c r="AB144" s="1"/>
      <c r="AC144" s="1"/>
      <c r="AD144" s="1"/>
      <c r="AE144" s="1"/>
      <c r="AF144" s="1"/>
      <c r="AG144" s="1"/>
      <c r="AH144" s="1"/>
      <c r="AI144" s="1"/>
      <c r="AJ144" s="1"/>
      <c r="AK144" s="1"/>
    </row>
    <row r="145" spans="27:37" customFormat="1" x14ac:dyDescent="0.4">
      <c r="AA145" s="1"/>
      <c r="AB145" s="1"/>
      <c r="AC145" s="1"/>
      <c r="AD145" s="1"/>
      <c r="AE145" s="1"/>
      <c r="AF145" s="1"/>
      <c r="AG145" s="1"/>
      <c r="AH145" s="1"/>
      <c r="AI145" s="1"/>
      <c r="AJ145" s="1"/>
      <c r="AK145" s="1"/>
    </row>
    <row r="146" spans="27:37" customFormat="1" x14ac:dyDescent="0.4">
      <c r="AA146" s="1"/>
      <c r="AB146" s="1"/>
      <c r="AC146" s="1"/>
      <c r="AD146" s="1"/>
      <c r="AE146" s="1"/>
      <c r="AF146" s="1"/>
      <c r="AG146" s="1"/>
      <c r="AH146" s="1"/>
      <c r="AI146" s="1"/>
      <c r="AJ146" s="1"/>
      <c r="AK146" s="1"/>
    </row>
    <row r="147" spans="27:37" customFormat="1" x14ac:dyDescent="0.4">
      <c r="AA147" s="1"/>
      <c r="AB147" s="1"/>
      <c r="AC147" s="1"/>
      <c r="AD147" s="1"/>
      <c r="AE147" s="1"/>
      <c r="AF147" s="1"/>
      <c r="AG147" s="1"/>
      <c r="AH147" s="1"/>
      <c r="AI147" s="1"/>
      <c r="AJ147" s="1"/>
      <c r="AK147" s="1"/>
    </row>
    <row r="148" spans="27:37" customFormat="1" x14ac:dyDescent="0.4">
      <c r="AA148" s="1"/>
      <c r="AB148" s="1"/>
      <c r="AC148" s="1"/>
      <c r="AD148" s="1"/>
      <c r="AE148" s="1"/>
      <c r="AF148" s="1"/>
      <c r="AG148" s="1"/>
      <c r="AH148" s="1"/>
      <c r="AI148" s="1"/>
      <c r="AJ148" s="1"/>
      <c r="AK148" s="1"/>
    </row>
    <row r="149" spans="27:37" customFormat="1" x14ac:dyDescent="0.4">
      <c r="AA149" s="1"/>
      <c r="AB149" s="1"/>
      <c r="AC149" s="1"/>
      <c r="AD149" s="1"/>
      <c r="AE149" s="1"/>
      <c r="AF149" s="1"/>
      <c r="AG149" s="1"/>
      <c r="AH149" s="1"/>
      <c r="AI149" s="1"/>
      <c r="AJ149" s="1"/>
      <c r="AK149" s="1"/>
    </row>
    <row r="150" spans="27:37" customFormat="1" x14ac:dyDescent="0.4">
      <c r="AA150" s="1"/>
      <c r="AB150" s="1"/>
      <c r="AC150" s="1"/>
      <c r="AD150" s="1"/>
      <c r="AE150" s="1"/>
      <c r="AF150" s="1"/>
      <c r="AG150" s="1"/>
      <c r="AH150" s="1"/>
      <c r="AI150" s="1"/>
      <c r="AJ150" s="1"/>
      <c r="AK150" s="1"/>
    </row>
    <row r="151" spans="27:37" customFormat="1" x14ac:dyDescent="0.4">
      <c r="AA151" s="1"/>
      <c r="AB151" s="1"/>
      <c r="AC151" s="1"/>
      <c r="AD151" s="1"/>
      <c r="AE151" s="1"/>
      <c r="AF151" s="1"/>
      <c r="AG151" s="1"/>
      <c r="AH151" s="1"/>
      <c r="AI151" s="1"/>
      <c r="AJ151" s="1"/>
      <c r="AK151" s="1"/>
    </row>
    <row r="152" spans="27:37" customFormat="1" x14ac:dyDescent="0.4">
      <c r="AA152" s="1"/>
      <c r="AB152" s="1"/>
      <c r="AC152" s="1"/>
      <c r="AD152" s="1"/>
      <c r="AE152" s="1"/>
      <c r="AF152" s="1"/>
      <c r="AG152" s="1"/>
      <c r="AH152" s="1"/>
      <c r="AI152" s="1"/>
      <c r="AJ152" s="1"/>
      <c r="AK152" s="1"/>
    </row>
    <row r="153" spans="27:37" customFormat="1" x14ac:dyDescent="0.4">
      <c r="AA153" s="1"/>
      <c r="AB153" s="1"/>
      <c r="AC153" s="1"/>
      <c r="AD153" s="1"/>
      <c r="AE153" s="1"/>
      <c r="AF153" s="1"/>
      <c r="AG153" s="1"/>
      <c r="AH153" s="1"/>
      <c r="AI153" s="1"/>
      <c r="AJ153" s="1"/>
      <c r="AK153" s="1"/>
    </row>
    <row r="154" spans="27:37" customFormat="1" x14ac:dyDescent="0.4">
      <c r="AA154" s="1"/>
      <c r="AB154" s="1"/>
      <c r="AC154" s="1"/>
      <c r="AD154" s="1"/>
      <c r="AE154" s="1"/>
      <c r="AF154" s="1"/>
      <c r="AG154" s="1"/>
      <c r="AH154" s="1"/>
      <c r="AI154" s="1"/>
      <c r="AJ154" s="1"/>
      <c r="AK154" s="1"/>
    </row>
    <row r="155" spans="27:37" customFormat="1" x14ac:dyDescent="0.4">
      <c r="AA155" s="1"/>
      <c r="AB155" s="1"/>
      <c r="AC155" s="1"/>
      <c r="AD155" s="1"/>
      <c r="AE155" s="1"/>
      <c r="AF155" s="1"/>
      <c r="AG155" s="1"/>
      <c r="AH155" s="1"/>
      <c r="AI155" s="1"/>
      <c r="AJ155" s="1"/>
      <c r="AK155" s="1"/>
    </row>
    <row r="156" spans="27:37" customFormat="1" x14ac:dyDescent="0.4">
      <c r="AA156" s="1"/>
      <c r="AB156" s="1"/>
      <c r="AC156" s="1"/>
      <c r="AD156" s="1"/>
      <c r="AE156" s="1"/>
      <c r="AF156" s="1"/>
      <c r="AG156" s="1"/>
      <c r="AH156" s="1"/>
      <c r="AI156" s="1"/>
      <c r="AJ156" s="1"/>
      <c r="AK156" s="1"/>
    </row>
    <row r="157" spans="27:37" customFormat="1" x14ac:dyDescent="0.4">
      <c r="AA157" s="1"/>
      <c r="AB157" s="1"/>
      <c r="AC157" s="1"/>
      <c r="AD157" s="1"/>
      <c r="AE157" s="1"/>
      <c r="AF157" s="1"/>
      <c r="AG157" s="1"/>
      <c r="AH157" s="1"/>
      <c r="AI157" s="1"/>
      <c r="AJ157" s="1"/>
      <c r="AK157" s="1"/>
    </row>
    <row r="158" spans="27:37" customFormat="1" x14ac:dyDescent="0.4">
      <c r="AA158" s="1"/>
      <c r="AB158" s="1"/>
      <c r="AC158" s="1"/>
      <c r="AD158" s="1"/>
      <c r="AE158" s="1"/>
      <c r="AF158" s="1"/>
      <c r="AG158" s="1"/>
      <c r="AH158" s="1"/>
      <c r="AI158" s="1"/>
      <c r="AJ158" s="1"/>
      <c r="AK158" s="1"/>
    </row>
    <row r="159" spans="27:37" customFormat="1" x14ac:dyDescent="0.4">
      <c r="AA159" s="1"/>
      <c r="AB159" s="1"/>
      <c r="AC159" s="1"/>
      <c r="AD159" s="1"/>
      <c r="AE159" s="1"/>
      <c r="AF159" s="1"/>
      <c r="AG159" s="1"/>
      <c r="AH159" s="1"/>
      <c r="AI159" s="1"/>
      <c r="AJ159" s="1"/>
      <c r="AK159" s="1"/>
    </row>
    <row r="160" spans="27:37" customFormat="1" x14ac:dyDescent="0.4">
      <c r="AA160" s="1"/>
      <c r="AB160" s="1"/>
      <c r="AC160" s="1"/>
      <c r="AD160" s="1"/>
      <c r="AE160" s="1"/>
      <c r="AF160" s="1"/>
      <c r="AG160" s="1"/>
      <c r="AH160" s="1"/>
      <c r="AI160" s="1"/>
      <c r="AJ160" s="1"/>
      <c r="AK160" s="1"/>
    </row>
    <row r="161" spans="27:37" customFormat="1" x14ac:dyDescent="0.4">
      <c r="AA161" s="1"/>
      <c r="AB161" s="1"/>
      <c r="AC161" s="1"/>
      <c r="AD161" s="1"/>
      <c r="AE161" s="1"/>
      <c r="AF161" s="1"/>
      <c r="AG161" s="1"/>
      <c r="AH161" s="1"/>
      <c r="AI161" s="1"/>
      <c r="AJ161" s="1"/>
      <c r="AK161" s="1"/>
    </row>
    <row r="162" spans="27:37" customFormat="1" x14ac:dyDescent="0.4">
      <c r="AA162" s="1"/>
      <c r="AB162" s="1"/>
      <c r="AC162" s="1"/>
      <c r="AD162" s="1"/>
      <c r="AE162" s="1"/>
      <c r="AF162" s="1"/>
      <c r="AG162" s="1"/>
      <c r="AH162" s="1"/>
      <c r="AI162" s="1"/>
      <c r="AJ162" s="1"/>
      <c r="AK162" s="1"/>
    </row>
    <row r="163" spans="27:37" customFormat="1" x14ac:dyDescent="0.4">
      <c r="AA163" s="1"/>
      <c r="AB163" s="1"/>
      <c r="AC163" s="1"/>
      <c r="AD163" s="1"/>
      <c r="AE163" s="1"/>
      <c r="AF163" s="1"/>
      <c r="AG163" s="1"/>
      <c r="AH163" s="1"/>
      <c r="AI163" s="1"/>
      <c r="AJ163" s="1"/>
      <c r="AK163" s="1"/>
    </row>
    <row r="164" spans="27:37" customFormat="1" x14ac:dyDescent="0.4">
      <c r="AA164" s="1"/>
      <c r="AB164" s="1"/>
      <c r="AC164" s="1"/>
      <c r="AD164" s="1"/>
      <c r="AE164" s="1"/>
      <c r="AF164" s="1"/>
      <c r="AG164" s="1"/>
      <c r="AH164" s="1"/>
      <c r="AI164" s="1"/>
      <c r="AJ164" s="1"/>
      <c r="AK164" s="1"/>
    </row>
    <row r="165" spans="27:37" customFormat="1" x14ac:dyDescent="0.4">
      <c r="AA165" s="1"/>
      <c r="AB165" s="1"/>
      <c r="AC165" s="1"/>
      <c r="AD165" s="1"/>
      <c r="AE165" s="1"/>
      <c r="AF165" s="1"/>
      <c r="AG165" s="1"/>
      <c r="AH165" s="1"/>
      <c r="AI165" s="1"/>
      <c r="AJ165" s="1"/>
      <c r="AK165" s="1"/>
    </row>
    <row r="166" spans="27:37" customFormat="1" x14ac:dyDescent="0.4">
      <c r="AA166" s="1"/>
      <c r="AB166" s="1"/>
      <c r="AC166" s="1"/>
      <c r="AD166" s="1"/>
      <c r="AE166" s="1"/>
      <c r="AF166" s="1"/>
      <c r="AG166" s="1"/>
      <c r="AH166" s="1"/>
      <c r="AI166" s="1"/>
      <c r="AJ166" s="1"/>
      <c r="AK166" s="1"/>
    </row>
    <row r="167" spans="27:37" customFormat="1" x14ac:dyDescent="0.4">
      <c r="AA167" s="1"/>
      <c r="AB167" s="1"/>
      <c r="AC167" s="1"/>
      <c r="AD167" s="1"/>
      <c r="AE167" s="1"/>
      <c r="AF167" s="1"/>
      <c r="AG167" s="1"/>
      <c r="AH167" s="1"/>
      <c r="AI167" s="1"/>
      <c r="AJ167" s="1"/>
      <c r="AK167" s="1"/>
    </row>
    <row r="168" spans="27:37" customFormat="1" x14ac:dyDescent="0.4">
      <c r="AA168" s="1"/>
      <c r="AB168" s="1"/>
      <c r="AC168" s="1"/>
      <c r="AD168" s="1"/>
      <c r="AE168" s="1"/>
      <c r="AF168" s="1"/>
      <c r="AG168" s="1"/>
      <c r="AH168" s="1"/>
      <c r="AI168" s="1"/>
      <c r="AJ168" s="1"/>
      <c r="AK168" s="1"/>
    </row>
    <row r="169" spans="27:37" customFormat="1" x14ac:dyDescent="0.4">
      <c r="AA169" s="1"/>
      <c r="AB169" s="1"/>
      <c r="AC169" s="1"/>
      <c r="AD169" s="1"/>
      <c r="AE169" s="1"/>
      <c r="AF169" s="1"/>
      <c r="AG169" s="1"/>
      <c r="AH169" s="1"/>
      <c r="AI169" s="1"/>
      <c r="AJ169" s="1"/>
      <c r="AK169" s="1"/>
    </row>
    <row r="170" spans="27:37" customFormat="1" x14ac:dyDescent="0.4">
      <c r="AA170" s="1"/>
      <c r="AB170" s="1"/>
      <c r="AC170" s="1"/>
      <c r="AD170" s="1"/>
      <c r="AE170" s="1"/>
      <c r="AF170" s="1"/>
      <c r="AG170" s="1"/>
      <c r="AH170" s="1"/>
      <c r="AI170" s="1"/>
      <c r="AJ170" s="1"/>
      <c r="AK170" s="1"/>
    </row>
    <row r="171" spans="27:37" customFormat="1" x14ac:dyDescent="0.4">
      <c r="AA171" s="1"/>
      <c r="AB171" s="1"/>
      <c r="AC171" s="1"/>
      <c r="AD171" s="1"/>
      <c r="AE171" s="1"/>
      <c r="AF171" s="1"/>
      <c r="AG171" s="1"/>
      <c r="AH171" s="1"/>
      <c r="AI171" s="1"/>
      <c r="AJ171" s="1"/>
      <c r="AK171" s="1"/>
    </row>
    <row r="172" spans="27:37" customFormat="1" x14ac:dyDescent="0.4">
      <c r="AA172" s="1"/>
      <c r="AB172" s="1"/>
      <c r="AC172" s="1"/>
      <c r="AD172" s="1"/>
      <c r="AE172" s="1"/>
      <c r="AF172" s="1"/>
      <c r="AG172" s="1"/>
      <c r="AH172" s="1"/>
      <c r="AI172" s="1"/>
      <c r="AJ172" s="1"/>
      <c r="AK172" s="1"/>
    </row>
    <row r="173" spans="27:37" customFormat="1" x14ac:dyDescent="0.4">
      <c r="AA173" s="1"/>
      <c r="AB173" s="1"/>
      <c r="AC173" s="1"/>
      <c r="AD173" s="1"/>
      <c r="AE173" s="1"/>
      <c r="AF173" s="1"/>
      <c r="AG173" s="1"/>
      <c r="AH173" s="1"/>
      <c r="AI173" s="1"/>
      <c r="AJ173" s="1"/>
      <c r="AK173" s="1"/>
    </row>
    <row r="174" spans="27:37" customFormat="1" x14ac:dyDescent="0.4">
      <c r="AA174" s="1"/>
      <c r="AB174" s="1"/>
      <c r="AC174" s="1"/>
      <c r="AD174" s="1"/>
      <c r="AE174" s="1"/>
      <c r="AF174" s="1"/>
      <c r="AG174" s="1"/>
      <c r="AH174" s="1"/>
      <c r="AI174" s="1"/>
      <c r="AJ174" s="1"/>
      <c r="AK174" s="1"/>
    </row>
    <row r="175" spans="27:37" customFormat="1" x14ac:dyDescent="0.4">
      <c r="AA175" s="1"/>
      <c r="AB175" s="1"/>
      <c r="AC175" s="1"/>
      <c r="AD175" s="1"/>
      <c r="AE175" s="1"/>
      <c r="AF175" s="1"/>
      <c r="AG175" s="1"/>
      <c r="AH175" s="1"/>
      <c r="AI175" s="1"/>
      <c r="AJ175" s="1"/>
      <c r="AK175" s="1"/>
    </row>
    <row r="176" spans="27:37" customFormat="1" x14ac:dyDescent="0.4">
      <c r="AA176" s="1"/>
      <c r="AB176" s="1"/>
      <c r="AC176" s="1"/>
      <c r="AD176" s="1"/>
      <c r="AE176" s="1"/>
      <c r="AF176" s="1"/>
      <c r="AG176" s="1"/>
      <c r="AH176" s="1"/>
      <c r="AI176" s="1"/>
      <c r="AJ176" s="1"/>
      <c r="AK176" s="1"/>
    </row>
    <row r="177" spans="27:37" customFormat="1" x14ac:dyDescent="0.4">
      <c r="AA177" s="1"/>
      <c r="AB177" s="1"/>
      <c r="AC177" s="1"/>
      <c r="AD177" s="1"/>
      <c r="AE177" s="1"/>
      <c r="AF177" s="1"/>
      <c r="AG177" s="1"/>
      <c r="AH177" s="1"/>
      <c r="AI177" s="1"/>
      <c r="AJ177" s="1"/>
      <c r="AK177" s="1"/>
    </row>
    <row r="178" spans="27:37" customFormat="1" x14ac:dyDescent="0.4">
      <c r="AA178" s="1"/>
      <c r="AB178" s="1"/>
      <c r="AC178" s="1"/>
      <c r="AD178" s="1"/>
      <c r="AE178" s="1"/>
      <c r="AF178" s="1"/>
      <c r="AG178" s="1"/>
      <c r="AH178" s="1"/>
      <c r="AI178" s="1"/>
      <c r="AJ178" s="1"/>
      <c r="AK178" s="1"/>
    </row>
    <row r="179" spans="27:37" customFormat="1" x14ac:dyDescent="0.4">
      <c r="AA179" s="1"/>
      <c r="AB179" s="1"/>
      <c r="AC179" s="1"/>
      <c r="AD179" s="1"/>
      <c r="AE179" s="1"/>
      <c r="AF179" s="1"/>
      <c r="AG179" s="1"/>
      <c r="AH179" s="1"/>
      <c r="AI179" s="1"/>
      <c r="AJ179" s="1"/>
      <c r="AK179" s="1"/>
    </row>
    <row r="180" spans="27:37" customFormat="1" x14ac:dyDescent="0.4">
      <c r="AA180" s="1"/>
      <c r="AB180" s="1"/>
      <c r="AC180" s="1"/>
      <c r="AD180" s="1"/>
      <c r="AE180" s="1"/>
      <c r="AF180" s="1"/>
      <c r="AG180" s="1"/>
      <c r="AH180" s="1"/>
      <c r="AI180" s="1"/>
      <c r="AJ180" s="1"/>
      <c r="AK180" s="1"/>
    </row>
    <row r="181" spans="27:37" customFormat="1" x14ac:dyDescent="0.4">
      <c r="AA181" s="1"/>
      <c r="AB181" s="1"/>
      <c r="AC181" s="1"/>
      <c r="AD181" s="1"/>
      <c r="AE181" s="1"/>
      <c r="AF181" s="1"/>
      <c r="AG181" s="1"/>
      <c r="AH181" s="1"/>
      <c r="AI181" s="1"/>
      <c r="AJ181" s="1"/>
      <c r="AK181" s="1"/>
    </row>
    <row r="182" spans="27:37" customFormat="1" x14ac:dyDescent="0.4">
      <c r="AA182" s="1"/>
      <c r="AB182" s="1"/>
      <c r="AC182" s="1"/>
      <c r="AD182" s="1"/>
      <c r="AE182" s="1"/>
      <c r="AF182" s="1"/>
      <c r="AG182" s="1"/>
      <c r="AH182" s="1"/>
      <c r="AI182" s="1"/>
      <c r="AJ182" s="1"/>
      <c r="AK182" s="1"/>
    </row>
    <row r="183" spans="27:37" customFormat="1" x14ac:dyDescent="0.4">
      <c r="AA183" s="1"/>
      <c r="AB183" s="1"/>
      <c r="AC183" s="1"/>
      <c r="AD183" s="1"/>
      <c r="AE183" s="1"/>
      <c r="AF183" s="1"/>
      <c r="AG183" s="1"/>
      <c r="AH183" s="1"/>
      <c r="AI183" s="1"/>
      <c r="AJ183" s="1"/>
      <c r="AK183" s="1"/>
    </row>
    <row r="184" spans="27:37" customFormat="1" x14ac:dyDescent="0.4">
      <c r="AA184" s="1"/>
      <c r="AB184" s="1"/>
      <c r="AC184" s="1"/>
      <c r="AD184" s="1"/>
      <c r="AE184" s="1"/>
      <c r="AF184" s="1"/>
      <c r="AG184" s="1"/>
      <c r="AH184" s="1"/>
      <c r="AI184" s="1"/>
      <c r="AJ184" s="1"/>
      <c r="AK184" s="1"/>
    </row>
    <row r="185" spans="27:37" customFormat="1" x14ac:dyDescent="0.4">
      <c r="AA185" s="1"/>
      <c r="AB185" s="1"/>
      <c r="AC185" s="1"/>
      <c r="AD185" s="1"/>
      <c r="AE185" s="1"/>
      <c r="AF185" s="1"/>
      <c r="AG185" s="1"/>
      <c r="AH185" s="1"/>
      <c r="AI185" s="1"/>
      <c r="AJ185" s="1"/>
      <c r="AK185" s="1"/>
    </row>
    <row r="186" spans="27:37" customFormat="1" x14ac:dyDescent="0.4">
      <c r="AA186" s="1"/>
      <c r="AB186" s="1"/>
      <c r="AC186" s="1"/>
      <c r="AD186" s="1"/>
      <c r="AE186" s="1"/>
      <c r="AF186" s="1"/>
      <c r="AG186" s="1"/>
      <c r="AH186" s="1"/>
      <c r="AI186" s="1"/>
      <c r="AJ186" s="1"/>
      <c r="AK186" s="1"/>
    </row>
    <row r="187" spans="27:37" customFormat="1" x14ac:dyDescent="0.4">
      <c r="AA187" s="1"/>
      <c r="AB187" s="1"/>
      <c r="AC187" s="1"/>
      <c r="AD187" s="1"/>
      <c r="AE187" s="1"/>
      <c r="AF187" s="1"/>
      <c r="AG187" s="1"/>
      <c r="AH187" s="1"/>
      <c r="AI187" s="1"/>
      <c r="AJ187" s="1"/>
      <c r="AK187" s="1"/>
    </row>
    <row r="188" spans="27:37" customFormat="1" x14ac:dyDescent="0.4">
      <c r="AA188" s="1"/>
      <c r="AB188" s="1"/>
      <c r="AC188" s="1"/>
      <c r="AD188" s="1"/>
      <c r="AE188" s="1"/>
      <c r="AF188" s="1"/>
      <c r="AG188" s="1"/>
      <c r="AH188" s="1"/>
      <c r="AI188" s="1"/>
      <c r="AJ188" s="1"/>
      <c r="AK188" s="1"/>
    </row>
    <row r="189" spans="27:37" customFormat="1" x14ac:dyDescent="0.4">
      <c r="AA189" s="1"/>
      <c r="AB189" s="1"/>
      <c r="AC189" s="1"/>
      <c r="AD189" s="1"/>
      <c r="AE189" s="1"/>
      <c r="AF189" s="1"/>
      <c r="AG189" s="1"/>
      <c r="AH189" s="1"/>
      <c r="AI189" s="1"/>
      <c r="AJ189" s="1"/>
      <c r="AK189" s="1"/>
    </row>
    <row r="190" spans="27:37" customFormat="1" x14ac:dyDescent="0.4">
      <c r="AA190" s="1"/>
      <c r="AB190" s="1"/>
      <c r="AC190" s="1"/>
      <c r="AD190" s="1"/>
      <c r="AE190" s="1"/>
      <c r="AF190" s="1"/>
      <c r="AG190" s="1"/>
      <c r="AH190" s="1"/>
      <c r="AI190" s="1"/>
      <c r="AJ190" s="1"/>
      <c r="AK190" s="1"/>
    </row>
    <row r="191" spans="27:37" customFormat="1" x14ac:dyDescent="0.4">
      <c r="AA191" s="1"/>
      <c r="AB191" s="1"/>
      <c r="AC191" s="1"/>
      <c r="AD191" s="1"/>
      <c r="AE191" s="1"/>
      <c r="AF191" s="1"/>
      <c r="AG191" s="1"/>
      <c r="AH191" s="1"/>
      <c r="AI191" s="1"/>
      <c r="AJ191" s="1"/>
      <c r="AK191" s="1"/>
    </row>
    <row r="192" spans="27:37" customFormat="1" x14ac:dyDescent="0.4">
      <c r="AA192" s="1"/>
      <c r="AB192" s="1"/>
      <c r="AC192" s="1"/>
      <c r="AD192" s="1"/>
      <c r="AE192" s="1"/>
      <c r="AF192" s="1"/>
      <c r="AG192" s="1"/>
      <c r="AH192" s="1"/>
      <c r="AI192" s="1"/>
      <c r="AJ192" s="1"/>
      <c r="AK192" s="1"/>
    </row>
    <row r="193" spans="27:37" customFormat="1" x14ac:dyDescent="0.4">
      <c r="AA193" s="1"/>
      <c r="AB193" s="1"/>
      <c r="AC193" s="1"/>
      <c r="AD193" s="1"/>
      <c r="AE193" s="1"/>
      <c r="AF193" s="1"/>
      <c r="AG193" s="1"/>
      <c r="AH193" s="1"/>
      <c r="AI193" s="1"/>
      <c r="AJ193" s="1"/>
      <c r="AK193" s="1"/>
    </row>
    <row r="194" spans="27:37" customFormat="1" x14ac:dyDescent="0.4">
      <c r="AA194" s="1"/>
      <c r="AB194" s="1"/>
      <c r="AC194" s="1"/>
      <c r="AD194" s="1"/>
      <c r="AE194" s="1"/>
      <c r="AF194" s="1"/>
      <c r="AG194" s="1"/>
      <c r="AH194" s="1"/>
      <c r="AI194" s="1"/>
      <c r="AJ194" s="1"/>
      <c r="AK194" s="1"/>
    </row>
    <row r="195" spans="27:37" customFormat="1" x14ac:dyDescent="0.4">
      <c r="AA195" s="1"/>
      <c r="AB195" s="1"/>
      <c r="AC195" s="1"/>
      <c r="AD195" s="1"/>
      <c r="AE195" s="1"/>
      <c r="AF195" s="1"/>
      <c r="AG195" s="1"/>
      <c r="AH195" s="1"/>
      <c r="AI195" s="1"/>
      <c r="AJ195" s="1"/>
      <c r="AK195" s="1"/>
    </row>
    <row r="196" spans="27:37" customFormat="1" x14ac:dyDescent="0.4">
      <c r="AA196" s="1"/>
      <c r="AB196" s="1"/>
      <c r="AC196" s="1"/>
      <c r="AD196" s="1"/>
      <c r="AE196" s="1"/>
      <c r="AF196" s="1"/>
      <c r="AG196" s="1"/>
      <c r="AH196" s="1"/>
      <c r="AI196" s="1"/>
      <c r="AJ196" s="1"/>
      <c r="AK196" s="1"/>
    </row>
    <row r="197" spans="27:37" customFormat="1" x14ac:dyDescent="0.4">
      <c r="AA197" s="1"/>
      <c r="AB197" s="1"/>
      <c r="AC197" s="1"/>
      <c r="AD197" s="1"/>
      <c r="AE197" s="1"/>
      <c r="AF197" s="1"/>
      <c r="AG197" s="1"/>
      <c r="AH197" s="1"/>
      <c r="AI197" s="1"/>
      <c r="AJ197" s="1"/>
      <c r="AK197" s="1"/>
    </row>
    <row r="198" spans="27:37" customFormat="1" x14ac:dyDescent="0.4">
      <c r="AA198" s="1"/>
      <c r="AB198" s="1"/>
      <c r="AC198" s="1"/>
      <c r="AD198" s="1"/>
      <c r="AE198" s="1"/>
      <c r="AF198" s="1"/>
      <c r="AG198" s="1"/>
      <c r="AH198" s="1"/>
      <c r="AI198" s="1"/>
      <c r="AJ198" s="1"/>
      <c r="AK198" s="1"/>
    </row>
    <row r="199" spans="27:37" customFormat="1" x14ac:dyDescent="0.4">
      <c r="AA199" s="1"/>
      <c r="AB199" s="1"/>
      <c r="AC199" s="1"/>
      <c r="AD199" s="1"/>
      <c r="AE199" s="1"/>
      <c r="AF199" s="1"/>
      <c r="AG199" s="1"/>
      <c r="AH199" s="1"/>
      <c r="AI199" s="1"/>
      <c r="AJ199" s="1"/>
      <c r="AK199" s="1"/>
    </row>
    <row r="200" spans="27:37" customFormat="1" x14ac:dyDescent="0.4">
      <c r="AA200" s="1"/>
      <c r="AB200" s="1"/>
      <c r="AC200" s="1"/>
      <c r="AD200" s="1"/>
      <c r="AE200" s="1"/>
      <c r="AF200" s="1"/>
      <c r="AG200" s="1"/>
      <c r="AH200" s="1"/>
      <c r="AI200" s="1"/>
      <c r="AJ200" s="1"/>
      <c r="AK200" s="1"/>
    </row>
    <row r="201" spans="27:37" customFormat="1" x14ac:dyDescent="0.4">
      <c r="AA201" s="1"/>
      <c r="AB201" s="1"/>
      <c r="AC201" s="1"/>
      <c r="AD201" s="1"/>
      <c r="AE201" s="1"/>
      <c r="AF201" s="1"/>
      <c r="AG201" s="1"/>
      <c r="AH201" s="1"/>
      <c r="AI201" s="1"/>
      <c r="AJ201" s="1"/>
      <c r="AK201" s="1"/>
    </row>
    <row r="202" spans="27:37" customFormat="1" x14ac:dyDescent="0.4">
      <c r="AA202" s="1"/>
      <c r="AB202" s="1"/>
      <c r="AC202" s="1"/>
      <c r="AD202" s="1"/>
      <c r="AE202" s="1"/>
      <c r="AF202" s="1"/>
      <c r="AG202" s="1"/>
      <c r="AH202" s="1"/>
      <c r="AI202" s="1"/>
      <c r="AJ202" s="1"/>
      <c r="AK202" s="1"/>
    </row>
    <row r="203" spans="27:37" customFormat="1" x14ac:dyDescent="0.4">
      <c r="AA203" s="1"/>
      <c r="AB203" s="1"/>
      <c r="AC203" s="1"/>
      <c r="AD203" s="1"/>
      <c r="AE203" s="1"/>
      <c r="AF203" s="1"/>
      <c r="AG203" s="1"/>
      <c r="AH203" s="1"/>
      <c r="AI203" s="1"/>
      <c r="AJ203" s="1"/>
      <c r="AK203" s="1"/>
    </row>
    <row r="204" spans="27:37" customFormat="1" x14ac:dyDescent="0.4">
      <c r="AA204" s="1"/>
      <c r="AB204" s="1"/>
      <c r="AC204" s="1"/>
      <c r="AD204" s="1"/>
      <c r="AE204" s="1"/>
      <c r="AF204" s="1"/>
      <c r="AG204" s="1"/>
      <c r="AH204" s="1"/>
      <c r="AI204" s="1"/>
      <c r="AJ204" s="1"/>
      <c r="AK204" s="1"/>
    </row>
    <row r="205" spans="27:37" customFormat="1" x14ac:dyDescent="0.4">
      <c r="AA205" s="1"/>
      <c r="AB205" s="1"/>
      <c r="AC205" s="1"/>
      <c r="AD205" s="1"/>
      <c r="AE205" s="1"/>
      <c r="AF205" s="1"/>
      <c r="AG205" s="1"/>
      <c r="AH205" s="1"/>
      <c r="AI205" s="1"/>
      <c r="AJ205" s="1"/>
      <c r="AK205" s="1"/>
    </row>
    <row r="206" spans="27:37" customFormat="1" x14ac:dyDescent="0.4">
      <c r="AA206" s="1"/>
      <c r="AB206" s="1"/>
      <c r="AC206" s="1"/>
      <c r="AD206" s="1"/>
      <c r="AE206" s="1"/>
      <c r="AF206" s="1"/>
      <c r="AG206" s="1"/>
      <c r="AH206" s="1"/>
      <c r="AI206" s="1"/>
      <c r="AJ206" s="1"/>
      <c r="AK206" s="1"/>
    </row>
    <row r="207" spans="27:37" customFormat="1" x14ac:dyDescent="0.4">
      <c r="AA207" s="1"/>
      <c r="AB207" s="1"/>
      <c r="AC207" s="1"/>
      <c r="AD207" s="1"/>
      <c r="AE207" s="1"/>
      <c r="AF207" s="1"/>
      <c r="AG207" s="1"/>
      <c r="AH207" s="1"/>
      <c r="AI207" s="1"/>
      <c r="AJ207" s="1"/>
      <c r="AK207" s="1"/>
    </row>
    <row r="208" spans="27:37" customFormat="1" x14ac:dyDescent="0.4">
      <c r="AA208" s="1"/>
      <c r="AB208" s="1"/>
      <c r="AC208" s="1"/>
      <c r="AD208" s="1"/>
      <c r="AE208" s="1"/>
      <c r="AF208" s="1"/>
      <c r="AG208" s="1"/>
      <c r="AH208" s="1"/>
      <c r="AI208" s="1"/>
      <c r="AJ208" s="1"/>
      <c r="AK208" s="1"/>
    </row>
    <row r="209" spans="27:37" customFormat="1" x14ac:dyDescent="0.4">
      <c r="AA209" s="1"/>
      <c r="AB209" s="1"/>
      <c r="AC209" s="1"/>
      <c r="AD209" s="1"/>
      <c r="AE209" s="1"/>
      <c r="AF209" s="1"/>
      <c r="AG209" s="1"/>
      <c r="AH209" s="1"/>
      <c r="AI209" s="1"/>
      <c r="AJ209" s="1"/>
      <c r="AK209" s="1"/>
    </row>
    <row r="210" spans="27:37" customFormat="1" x14ac:dyDescent="0.4">
      <c r="AA210" s="1"/>
      <c r="AB210" s="1"/>
      <c r="AC210" s="1"/>
      <c r="AD210" s="1"/>
      <c r="AE210" s="1"/>
      <c r="AF210" s="1"/>
      <c r="AG210" s="1"/>
      <c r="AH210" s="1"/>
      <c r="AI210" s="1"/>
      <c r="AJ210" s="1"/>
      <c r="AK210" s="1"/>
    </row>
    <row r="211" spans="27:37" customFormat="1" x14ac:dyDescent="0.4">
      <c r="AA211" s="1"/>
      <c r="AB211" s="1"/>
      <c r="AC211" s="1"/>
      <c r="AD211" s="1"/>
      <c r="AE211" s="1"/>
      <c r="AF211" s="1"/>
      <c r="AG211" s="1"/>
      <c r="AH211" s="1"/>
      <c r="AI211" s="1"/>
      <c r="AJ211" s="1"/>
      <c r="AK211" s="1"/>
    </row>
    <row r="212" spans="27:37" customFormat="1" x14ac:dyDescent="0.4">
      <c r="AA212" s="1"/>
      <c r="AB212" s="1"/>
      <c r="AC212" s="1"/>
      <c r="AD212" s="1"/>
      <c r="AE212" s="1"/>
      <c r="AF212" s="1"/>
      <c r="AG212" s="1"/>
      <c r="AH212" s="1"/>
      <c r="AI212" s="1"/>
      <c r="AJ212" s="1"/>
      <c r="AK212" s="1"/>
    </row>
    <row r="213" spans="27:37" customFormat="1" x14ac:dyDescent="0.4">
      <c r="AA213" s="1"/>
      <c r="AB213" s="1"/>
      <c r="AC213" s="1"/>
      <c r="AD213" s="1"/>
      <c r="AE213" s="1"/>
      <c r="AF213" s="1"/>
      <c r="AG213" s="1"/>
      <c r="AH213" s="1"/>
      <c r="AI213" s="1"/>
      <c r="AJ213" s="1"/>
      <c r="AK213" s="1"/>
    </row>
    <row r="214" spans="27:37" customFormat="1" x14ac:dyDescent="0.4">
      <c r="AA214" s="1"/>
      <c r="AB214" s="1"/>
      <c r="AC214" s="1"/>
      <c r="AD214" s="1"/>
      <c r="AE214" s="1"/>
      <c r="AF214" s="1"/>
      <c r="AG214" s="1"/>
      <c r="AH214" s="1"/>
      <c r="AI214" s="1"/>
      <c r="AJ214" s="1"/>
      <c r="AK214" s="1"/>
    </row>
    <row r="215" spans="27:37" customFormat="1" x14ac:dyDescent="0.4">
      <c r="AA215" s="1"/>
      <c r="AB215" s="1"/>
      <c r="AC215" s="1"/>
      <c r="AD215" s="1"/>
      <c r="AE215" s="1"/>
      <c r="AF215" s="1"/>
      <c r="AG215" s="1"/>
      <c r="AH215" s="1"/>
      <c r="AI215" s="1"/>
      <c r="AJ215" s="1"/>
      <c r="AK215" s="1"/>
    </row>
    <row r="216" spans="27:37" customFormat="1" x14ac:dyDescent="0.4">
      <c r="AA216" s="1"/>
      <c r="AB216" s="1"/>
      <c r="AC216" s="1"/>
      <c r="AD216" s="1"/>
      <c r="AE216" s="1"/>
      <c r="AF216" s="1"/>
      <c r="AG216" s="1"/>
      <c r="AH216" s="1"/>
      <c r="AI216" s="1"/>
      <c r="AJ216" s="1"/>
      <c r="AK216" s="1"/>
    </row>
    <row r="217" spans="27:37" customFormat="1" x14ac:dyDescent="0.4">
      <c r="AA217" s="1"/>
      <c r="AB217" s="1"/>
      <c r="AC217" s="1"/>
      <c r="AD217" s="1"/>
      <c r="AE217" s="1"/>
      <c r="AF217" s="1"/>
      <c r="AG217" s="1"/>
      <c r="AH217" s="1"/>
      <c r="AI217" s="1"/>
      <c r="AJ217" s="1"/>
      <c r="AK217" s="1"/>
    </row>
    <row r="218" spans="27:37" customFormat="1" x14ac:dyDescent="0.4">
      <c r="AA218" s="1"/>
      <c r="AB218" s="1"/>
      <c r="AC218" s="1"/>
      <c r="AD218" s="1"/>
      <c r="AE218" s="1"/>
      <c r="AF218" s="1"/>
      <c r="AG218" s="1"/>
      <c r="AH218" s="1"/>
      <c r="AI218" s="1"/>
      <c r="AJ218" s="1"/>
      <c r="AK218" s="1"/>
    </row>
    <row r="219" spans="27:37" customFormat="1" x14ac:dyDescent="0.4">
      <c r="AA219" s="1"/>
      <c r="AB219" s="1"/>
      <c r="AC219" s="1"/>
      <c r="AD219" s="1"/>
      <c r="AE219" s="1"/>
      <c r="AF219" s="1"/>
      <c r="AG219" s="1"/>
      <c r="AH219" s="1"/>
      <c r="AI219" s="1"/>
      <c r="AJ219" s="1"/>
      <c r="AK219" s="1"/>
    </row>
    <row r="220" spans="27:37" customFormat="1" x14ac:dyDescent="0.4">
      <c r="AA220" s="1"/>
      <c r="AB220" s="1"/>
      <c r="AC220" s="1"/>
      <c r="AD220" s="1"/>
      <c r="AE220" s="1"/>
      <c r="AF220" s="1"/>
      <c r="AG220" s="1"/>
      <c r="AH220" s="1"/>
      <c r="AI220" s="1"/>
      <c r="AJ220" s="1"/>
      <c r="AK220" s="1"/>
    </row>
    <row r="221" spans="27:37" customFormat="1" x14ac:dyDescent="0.4">
      <c r="AA221" s="1"/>
      <c r="AB221" s="1"/>
      <c r="AC221" s="1"/>
      <c r="AD221" s="1"/>
      <c r="AE221" s="1"/>
      <c r="AF221" s="1"/>
      <c r="AG221" s="1"/>
      <c r="AH221" s="1"/>
      <c r="AI221" s="1"/>
      <c r="AJ221" s="1"/>
      <c r="AK221" s="1"/>
    </row>
    <row r="222" spans="27:37" customFormat="1" x14ac:dyDescent="0.4">
      <c r="AA222" s="1"/>
      <c r="AB222" s="1"/>
      <c r="AC222" s="1"/>
      <c r="AD222" s="1"/>
      <c r="AE222" s="1"/>
      <c r="AF222" s="1"/>
      <c r="AG222" s="1"/>
      <c r="AH222" s="1"/>
      <c r="AI222" s="1"/>
      <c r="AJ222" s="1"/>
      <c r="AK222" s="1"/>
    </row>
    <row r="223" spans="27:37" customFormat="1" x14ac:dyDescent="0.4">
      <c r="AA223" s="1"/>
      <c r="AB223" s="1"/>
      <c r="AC223" s="1"/>
      <c r="AD223" s="1"/>
      <c r="AE223" s="1"/>
      <c r="AF223" s="1"/>
      <c r="AG223" s="1"/>
      <c r="AH223" s="1"/>
      <c r="AI223" s="1"/>
      <c r="AJ223" s="1"/>
      <c r="AK223" s="1"/>
    </row>
    <row r="224" spans="27:37" customFormat="1" x14ac:dyDescent="0.4">
      <c r="AA224" s="1"/>
      <c r="AB224" s="1"/>
      <c r="AC224" s="1"/>
      <c r="AD224" s="1"/>
      <c r="AE224" s="1"/>
      <c r="AF224" s="1"/>
      <c r="AG224" s="1"/>
      <c r="AH224" s="1"/>
      <c r="AI224" s="1"/>
      <c r="AJ224" s="1"/>
      <c r="AK224" s="1"/>
    </row>
    <row r="225" spans="27:37" customFormat="1" x14ac:dyDescent="0.4">
      <c r="AA225" s="1"/>
      <c r="AB225" s="1"/>
      <c r="AC225" s="1"/>
      <c r="AD225" s="1"/>
      <c r="AE225" s="1"/>
      <c r="AF225" s="1"/>
      <c r="AG225" s="1"/>
      <c r="AH225" s="1"/>
      <c r="AI225" s="1"/>
      <c r="AJ225" s="1"/>
      <c r="AK225" s="1"/>
    </row>
    <row r="226" spans="27:37" customFormat="1" x14ac:dyDescent="0.4">
      <c r="AA226" s="1"/>
      <c r="AB226" s="1"/>
      <c r="AC226" s="1"/>
      <c r="AD226" s="1"/>
      <c r="AE226" s="1"/>
      <c r="AF226" s="1"/>
      <c r="AG226" s="1"/>
      <c r="AH226" s="1"/>
      <c r="AI226" s="1"/>
      <c r="AJ226" s="1"/>
      <c r="AK226" s="1"/>
    </row>
    <row r="227" spans="27:37" customFormat="1" x14ac:dyDescent="0.4">
      <c r="AA227" s="1"/>
      <c r="AB227" s="1"/>
      <c r="AC227" s="1"/>
      <c r="AD227" s="1"/>
      <c r="AE227" s="1"/>
      <c r="AF227" s="1"/>
      <c r="AG227" s="1"/>
      <c r="AH227" s="1"/>
      <c r="AI227" s="1"/>
      <c r="AJ227" s="1"/>
      <c r="AK227" s="1"/>
    </row>
    <row r="228" spans="27:37" customFormat="1" x14ac:dyDescent="0.4">
      <c r="AA228" s="1"/>
      <c r="AB228" s="1"/>
      <c r="AC228" s="1"/>
      <c r="AD228" s="1"/>
      <c r="AE228" s="1"/>
      <c r="AF228" s="1"/>
      <c r="AG228" s="1"/>
      <c r="AH228" s="1"/>
      <c r="AI228" s="1"/>
      <c r="AJ228" s="1"/>
      <c r="AK228" s="1"/>
    </row>
    <row r="229" spans="27:37" customFormat="1" x14ac:dyDescent="0.4">
      <c r="AA229" s="1"/>
      <c r="AB229" s="1"/>
      <c r="AC229" s="1"/>
      <c r="AD229" s="1"/>
      <c r="AE229" s="1"/>
      <c r="AF229" s="1"/>
      <c r="AG229" s="1"/>
      <c r="AH229" s="1"/>
      <c r="AI229" s="1"/>
      <c r="AJ229" s="1"/>
      <c r="AK229" s="1"/>
    </row>
    <row r="230" spans="27:37" customFormat="1" x14ac:dyDescent="0.4">
      <c r="AA230" s="1"/>
      <c r="AB230" s="1"/>
      <c r="AC230" s="1"/>
      <c r="AD230" s="1"/>
      <c r="AE230" s="1"/>
      <c r="AF230" s="1"/>
      <c r="AG230" s="1"/>
      <c r="AH230" s="1"/>
      <c r="AI230" s="1"/>
      <c r="AJ230" s="1"/>
      <c r="AK230" s="1"/>
    </row>
    <row r="231" spans="27:37" customFormat="1" x14ac:dyDescent="0.4">
      <c r="AA231" s="1"/>
      <c r="AB231" s="1"/>
      <c r="AC231" s="1"/>
      <c r="AD231" s="1"/>
      <c r="AE231" s="1"/>
      <c r="AF231" s="1"/>
      <c r="AG231" s="1"/>
      <c r="AH231" s="1"/>
      <c r="AI231" s="1"/>
      <c r="AJ231" s="1"/>
      <c r="AK231" s="1"/>
    </row>
    <row r="232" spans="27:37" customFormat="1" x14ac:dyDescent="0.4">
      <c r="AA232" s="1"/>
      <c r="AB232" s="1"/>
      <c r="AC232" s="1"/>
      <c r="AD232" s="1"/>
      <c r="AE232" s="1"/>
      <c r="AF232" s="1"/>
      <c r="AG232" s="1"/>
      <c r="AH232" s="1"/>
      <c r="AI232" s="1"/>
      <c r="AJ232" s="1"/>
      <c r="AK232" s="1"/>
    </row>
    <row r="233" spans="27:37" customFormat="1" x14ac:dyDescent="0.4">
      <c r="AA233" s="1"/>
      <c r="AB233" s="1"/>
      <c r="AC233" s="1"/>
      <c r="AD233" s="1"/>
      <c r="AE233" s="1"/>
      <c r="AF233" s="1"/>
      <c r="AG233" s="1"/>
      <c r="AH233" s="1"/>
      <c r="AI233" s="1"/>
      <c r="AJ233" s="1"/>
      <c r="AK233" s="1"/>
    </row>
    <row r="234" spans="27:37" customFormat="1" x14ac:dyDescent="0.4">
      <c r="AA234" s="1"/>
      <c r="AB234" s="1"/>
      <c r="AC234" s="1"/>
      <c r="AD234" s="1"/>
    </row>
    <row r="235" spans="27:37" customFormat="1" x14ac:dyDescent="0.4">
      <c r="AA235" s="1"/>
      <c r="AB235" s="1"/>
      <c r="AC235" s="1"/>
      <c r="AD235" s="1"/>
    </row>
    <row r="236" spans="27:37" customFormat="1" x14ac:dyDescent="0.4">
      <c r="AA236" s="1"/>
      <c r="AB236" s="1"/>
      <c r="AC236" s="1"/>
      <c r="AD236" s="1"/>
    </row>
    <row r="237" spans="27:37" customFormat="1" x14ac:dyDescent="0.4">
      <c r="AA237" s="1"/>
      <c r="AB237" s="1"/>
      <c r="AC237" s="1"/>
      <c r="AD237" s="1"/>
    </row>
    <row r="238" spans="27:37" customFormat="1" x14ac:dyDescent="0.4">
      <c r="AA238" s="1"/>
      <c r="AB238" s="1"/>
      <c r="AC238" s="1"/>
      <c r="AD238" s="1"/>
    </row>
    <row r="239" spans="27:37" customFormat="1" x14ac:dyDescent="0.4">
      <c r="AA239" s="1"/>
      <c r="AB239" s="1"/>
      <c r="AC239" s="1"/>
      <c r="AD239" s="1"/>
    </row>
    <row r="240" spans="27:37" customFormat="1" x14ac:dyDescent="0.4">
      <c r="AA240" s="1"/>
      <c r="AB240" s="1"/>
      <c r="AC240" s="1"/>
      <c r="AD240" s="1"/>
    </row>
    <row r="241" spans="27:30" customFormat="1" x14ac:dyDescent="0.4">
      <c r="AA241" s="1"/>
      <c r="AB241" s="1"/>
      <c r="AC241" s="1"/>
      <c r="AD241" s="1"/>
    </row>
    <row r="242" spans="27:30" customFormat="1" x14ac:dyDescent="0.4">
      <c r="AA242" s="1"/>
      <c r="AB242" s="1"/>
      <c r="AC242" s="1"/>
      <c r="AD242" s="1"/>
    </row>
    <row r="243" spans="27:30" customFormat="1" x14ac:dyDescent="0.4">
      <c r="AA243" s="1"/>
      <c r="AB243" s="1"/>
      <c r="AC243" s="1"/>
      <c r="AD243" s="1"/>
    </row>
    <row r="244" spans="27:30" customFormat="1" x14ac:dyDescent="0.4">
      <c r="AA244" s="1"/>
      <c r="AB244" s="1"/>
      <c r="AC244" s="1"/>
      <c r="AD244" s="1"/>
    </row>
    <row r="245" spans="27:30" customFormat="1" x14ac:dyDescent="0.4">
      <c r="AA245" s="1"/>
      <c r="AB245" s="1"/>
      <c r="AC245" s="1"/>
      <c r="AD245" s="1"/>
    </row>
    <row r="246" spans="27:30" customFormat="1" x14ac:dyDescent="0.4">
      <c r="AA246" s="1"/>
      <c r="AB246" s="1"/>
      <c r="AC246" s="1"/>
      <c r="AD246" s="1"/>
    </row>
    <row r="247" spans="27:30" customFormat="1" x14ac:dyDescent="0.4">
      <c r="AA247" s="1"/>
      <c r="AB247" s="1"/>
      <c r="AC247" s="1"/>
      <c r="AD247" s="1"/>
    </row>
    <row r="248" spans="27:30" customFormat="1" x14ac:dyDescent="0.4">
      <c r="AA248" s="1"/>
      <c r="AB248" s="1"/>
      <c r="AC248" s="1"/>
      <c r="AD248" s="1"/>
    </row>
    <row r="249" spans="27:30" customFormat="1" x14ac:dyDescent="0.4">
      <c r="AA249" s="1"/>
      <c r="AB249" s="1"/>
      <c r="AC249" s="1"/>
      <c r="AD249" s="1"/>
    </row>
    <row r="250" spans="27:30" customFormat="1" x14ac:dyDescent="0.4">
      <c r="AA250" s="1"/>
      <c r="AB250" s="1"/>
      <c r="AC250" s="1"/>
      <c r="AD250" s="1"/>
    </row>
    <row r="251" spans="27:30" customFormat="1" x14ac:dyDescent="0.4">
      <c r="AA251" s="1"/>
      <c r="AB251" s="1"/>
      <c r="AC251" s="1"/>
      <c r="AD251" s="1"/>
    </row>
    <row r="252" spans="27:30" customFormat="1" x14ac:dyDescent="0.4">
      <c r="AA252" s="1"/>
      <c r="AB252" s="1"/>
      <c r="AC252" s="1"/>
      <c r="AD252" s="1"/>
    </row>
    <row r="253" spans="27:30" customFormat="1" x14ac:dyDescent="0.4">
      <c r="AA253" s="1"/>
      <c r="AB253" s="1"/>
      <c r="AC253" s="1"/>
      <c r="AD253" s="1"/>
    </row>
    <row r="254" spans="27:30" customFormat="1" x14ac:dyDescent="0.4">
      <c r="AA254" s="1"/>
      <c r="AB254" s="1"/>
      <c r="AC254" s="1"/>
      <c r="AD254" s="1"/>
    </row>
    <row r="255" spans="27:30" customFormat="1" x14ac:dyDescent="0.4">
      <c r="AA255" s="1"/>
      <c r="AB255" s="1"/>
      <c r="AC255" s="1"/>
      <c r="AD255" s="1"/>
    </row>
    <row r="256" spans="27:30" customFormat="1" x14ac:dyDescent="0.4">
      <c r="AA256" s="1"/>
      <c r="AB256" s="1"/>
      <c r="AC256" s="1"/>
      <c r="AD256" s="1"/>
    </row>
    <row r="257" spans="27:30" customFormat="1" x14ac:dyDescent="0.4">
      <c r="AA257" s="1"/>
      <c r="AB257" s="1"/>
      <c r="AC257" s="1"/>
      <c r="AD257" s="1"/>
    </row>
    <row r="258" spans="27:30" customFormat="1" x14ac:dyDescent="0.4">
      <c r="AA258" s="1"/>
      <c r="AB258" s="1"/>
      <c r="AC258" s="1"/>
      <c r="AD258" s="1"/>
    </row>
    <row r="259" spans="27:30" customFormat="1" x14ac:dyDescent="0.4">
      <c r="AA259" s="1"/>
      <c r="AB259" s="1"/>
      <c r="AC259" s="1"/>
      <c r="AD259" s="1"/>
    </row>
    <row r="260" spans="27:30" customFormat="1" x14ac:dyDescent="0.4">
      <c r="AA260" s="1"/>
      <c r="AB260" s="1"/>
      <c r="AC260" s="1"/>
      <c r="AD260" s="1"/>
    </row>
    <row r="261" spans="27:30" customFormat="1" x14ac:dyDescent="0.4">
      <c r="AA261" s="1"/>
      <c r="AB261" s="1"/>
      <c r="AC261" s="1"/>
      <c r="AD261" s="1"/>
    </row>
    <row r="262" spans="27:30" customFormat="1" x14ac:dyDescent="0.4">
      <c r="AA262" s="1"/>
      <c r="AB262" s="1"/>
      <c r="AC262" s="1"/>
      <c r="AD262" s="1"/>
    </row>
    <row r="263" spans="27:30" customFormat="1" x14ac:dyDescent="0.4">
      <c r="AA263" s="1"/>
      <c r="AB263" s="1"/>
      <c r="AC263" s="1"/>
      <c r="AD263" s="1"/>
    </row>
    <row r="264" spans="27:30" customFormat="1" x14ac:dyDescent="0.4">
      <c r="AA264" s="1"/>
      <c r="AB264" s="1"/>
      <c r="AC264" s="1"/>
      <c r="AD264" s="1"/>
    </row>
    <row r="265" spans="27:30" customFormat="1" x14ac:dyDescent="0.4">
      <c r="AA265" s="1"/>
      <c r="AB265" s="1"/>
      <c r="AC265" s="1"/>
      <c r="AD265" s="1"/>
    </row>
    <row r="266" spans="27:30" customFormat="1" x14ac:dyDescent="0.4">
      <c r="AA266" s="1"/>
      <c r="AB266" s="1"/>
      <c r="AC266" s="1"/>
      <c r="AD266" s="1"/>
    </row>
    <row r="267" spans="27:30" customFormat="1" x14ac:dyDescent="0.4">
      <c r="AA267" s="1"/>
      <c r="AB267" s="1"/>
      <c r="AC267" s="1"/>
      <c r="AD267" s="1"/>
    </row>
    <row r="268" spans="27:30" customFormat="1" x14ac:dyDescent="0.4">
      <c r="AA268" s="1"/>
      <c r="AB268" s="1"/>
      <c r="AC268" s="1"/>
      <c r="AD268" s="1"/>
    </row>
    <row r="269" spans="27:30" customFormat="1" x14ac:dyDescent="0.4">
      <c r="AA269" s="1"/>
      <c r="AB269" s="1"/>
      <c r="AC269" s="1"/>
      <c r="AD269" s="1"/>
    </row>
    <row r="270" spans="27:30" customFormat="1" x14ac:dyDescent="0.4">
      <c r="AA270" s="1"/>
      <c r="AB270" s="1"/>
      <c r="AC270" s="1"/>
      <c r="AD270" s="1"/>
    </row>
    <row r="271" spans="27:30" customFormat="1" x14ac:dyDescent="0.4">
      <c r="AA271" s="1"/>
      <c r="AB271" s="1"/>
      <c r="AC271" s="1"/>
      <c r="AD271" s="1"/>
    </row>
    <row r="272" spans="27:30" customFormat="1" x14ac:dyDescent="0.4">
      <c r="AA272" s="1"/>
      <c r="AB272" s="1"/>
      <c r="AC272" s="1"/>
      <c r="AD272" s="1"/>
    </row>
    <row r="273" spans="27:30" customFormat="1" x14ac:dyDescent="0.4">
      <c r="AA273" s="1"/>
      <c r="AB273" s="1"/>
      <c r="AC273" s="1"/>
      <c r="AD273" s="1"/>
    </row>
    <row r="274" spans="27:30" customFormat="1" x14ac:dyDescent="0.4">
      <c r="AA274" s="1"/>
      <c r="AB274" s="1"/>
      <c r="AC274" s="1"/>
      <c r="AD274" s="1"/>
    </row>
    <row r="275" spans="27:30" customFormat="1" x14ac:dyDescent="0.4">
      <c r="AA275" s="1"/>
      <c r="AB275" s="1"/>
      <c r="AC275" s="1"/>
      <c r="AD275" s="1"/>
    </row>
    <row r="276" spans="27:30" customFormat="1" x14ac:dyDescent="0.4">
      <c r="AA276" s="1"/>
      <c r="AB276" s="1"/>
      <c r="AC276" s="1"/>
      <c r="AD276" s="1"/>
    </row>
    <row r="277" spans="27:30" customFormat="1" x14ac:dyDescent="0.4">
      <c r="AA277" s="1"/>
      <c r="AB277" s="1"/>
      <c r="AC277" s="1"/>
      <c r="AD277" s="1"/>
    </row>
    <row r="278" spans="27:30" customFormat="1" x14ac:dyDescent="0.4">
      <c r="AA278" s="1"/>
      <c r="AB278" s="1"/>
      <c r="AC278" s="1"/>
      <c r="AD278" s="1"/>
    </row>
    <row r="279" spans="27:30" customFormat="1" x14ac:dyDescent="0.4">
      <c r="AA279" s="1"/>
      <c r="AB279" s="1"/>
      <c r="AC279" s="1"/>
      <c r="AD279" s="1"/>
    </row>
    <row r="280" spans="27:30" customFormat="1" x14ac:dyDescent="0.4">
      <c r="AA280" s="1"/>
      <c r="AB280" s="1"/>
      <c r="AC280" s="1"/>
      <c r="AD280" s="1"/>
    </row>
    <row r="281" spans="27:30" customFormat="1" x14ac:dyDescent="0.4">
      <c r="AA281" s="1"/>
      <c r="AB281" s="1"/>
      <c r="AC281" s="1"/>
      <c r="AD281" s="1"/>
    </row>
    <row r="282" spans="27:30" customFormat="1" x14ac:dyDescent="0.4">
      <c r="AA282" s="1"/>
      <c r="AB282" s="1"/>
      <c r="AC282" s="1"/>
      <c r="AD282" s="1"/>
    </row>
    <row r="283" spans="27:30" customFormat="1" x14ac:dyDescent="0.4">
      <c r="AA283" s="1"/>
      <c r="AB283" s="1"/>
      <c r="AC283" s="1"/>
      <c r="AD283" s="1"/>
    </row>
    <row r="284" spans="27:30" customFormat="1" x14ac:dyDescent="0.4">
      <c r="AA284" s="1"/>
      <c r="AB284" s="1"/>
      <c r="AC284" s="1"/>
      <c r="AD284" s="1"/>
    </row>
    <row r="285" spans="27:30" customFormat="1" x14ac:dyDescent="0.4">
      <c r="AA285" s="1"/>
      <c r="AB285" s="1"/>
      <c r="AC285" s="1"/>
      <c r="AD285" s="1"/>
    </row>
    <row r="286" spans="27:30" customFormat="1" x14ac:dyDescent="0.4">
      <c r="AA286" s="1"/>
      <c r="AB286" s="1"/>
      <c r="AC286" s="1"/>
      <c r="AD286" s="1"/>
    </row>
    <row r="287" spans="27:30" customFormat="1" x14ac:dyDescent="0.4">
      <c r="AA287" s="1"/>
      <c r="AB287" s="1"/>
      <c r="AC287" s="1"/>
      <c r="AD287" s="1"/>
    </row>
    <row r="288" spans="27:30" customFormat="1" x14ac:dyDescent="0.4">
      <c r="AA288" s="1"/>
      <c r="AB288" s="1"/>
      <c r="AC288" s="1"/>
      <c r="AD288" s="1"/>
    </row>
    <row r="289" spans="27:30" customFormat="1" x14ac:dyDescent="0.4">
      <c r="AA289" s="1"/>
      <c r="AB289" s="1"/>
      <c r="AC289" s="1"/>
      <c r="AD289" s="1"/>
    </row>
    <row r="290" spans="27:30" customFormat="1" x14ac:dyDescent="0.4">
      <c r="AA290" s="1"/>
      <c r="AB290" s="1"/>
      <c r="AC290" s="1"/>
      <c r="AD290" s="1"/>
    </row>
    <row r="291" spans="27:30" customFormat="1" x14ac:dyDescent="0.4">
      <c r="AA291" s="1"/>
      <c r="AB291" s="1"/>
      <c r="AC291" s="1"/>
      <c r="AD291" s="1"/>
    </row>
    <row r="292" spans="27:30" customFormat="1" x14ac:dyDescent="0.4">
      <c r="AA292" s="1"/>
      <c r="AB292" s="1"/>
      <c r="AC292" s="1"/>
      <c r="AD292" s="1"/>
    </row>
    <row r="293" spans="27:30" customFormat="1" x14ac:dyDescent="0.4">
      <c r="AA293" s="1"/>
      <c r="AB293" s="1"/>
      <c r="AC293" s="1"/>
      <c r="AD293" s="1"/>
    </row>
    <row r="294" spans="27:30" customFormat="1" x14ac:dyDescent="0.4">
      <c r="AA294" s="1"/>
      <c r="AB294" s="1"/>
      <c r="AC294" s="1"/>
      <c r="AD294" s="1"/>
    </row>
    <row r="295" spans="27:30" customFormat="1" x14ac:dyDescent="0.4">
      <c r="AA295" s="1"/>
      <c r="AB295" s="1"/>
      <c r="AC295" s="1"/>
      <c r="AD295" s="1"/>
    </row>
    <row r="296" spans="27:30" customFormat="1" x14ac:dyDescent="0.4">
      <c r="AA296" s="1"/>
      <c r="AB296" s="1"/>
      <c r="AC296" s="1"/>
      <c r="AD296" s="1"/>
    </row>
    <row r="297" spans="27:30" customFormat="1" x14ac:dyDescent="0.4">
      <c r="AA297" s="1"/>
      <c r="AB297" s="1"/>
      <c r="AC297" s="1"/>
      <c r="AD297" s="1"/>
    </row>
    <row r="298" spans="27:30" customFormat="1" x14ac:dyDescent="0.4">
      <c r="AA298" s="1"/>
      <c r="AB298" s="1"/>
      <c r="AC298" s="1"/>
      <c r="AD298" s="1"/>
    </row>
    <row r="299" spans="27:30" customFormat="1" x14ac:dyDescent="0.4">
      <c r="AA299" s="1"/>
      <c r="AB299" s="1"/>
      <c r="AC299" s="1"/>
      <c r="AD299" s="1"/>
    </row>
    <row r="300" spans="27:30" customFormat="1" x14ac:dyDescent="0.4">
      <c r="AA300" s="1"/>
      <c r="AB300" s="1"/>
      <c r="AC300" s="1"/>
      <c r="AD300" s="1"/>
    </row>
    <row r="301" spans="27:30" customFormat="1" x14ac:dyDescent="0.4">
      <c r="AA301" s="1"/>
      <c r="AB301" s="1"/>
      <c r="AC301" s="1"/>
      <c r="AD301" s="1"/>
    </row>
    <row r="302" spans="27:30" customFormat="1" x14ac:dyDescent="0.4">
      <c r="AA302" s="1"/>
      <c r="AB302" s="1"/>
      <c r="AC302" s="1"/>
      <c r="AD302" s="1"/>
    </row>
    <row r="303" spans="27:30" customFormat="1" x14ac:dyDescent="0.4">
      <c r="AA303" s="1"/>
      <c r="AB303" s="1"/>
      <c r="AC303" s="1"/>
      <c r="AD303" s="1"/>
    </row>
    <row r="304" spans="27:30" customFormat="1" x14ac:dyDescent="0.4">
      <c r="AA304" s="1"/>
      <c r="AB304" s="1"/>
      <c r="AC304" s="1"/>
      <c r="AD304" s="1"/>
    </row>
    <row r="305" spans="27:30" customFormat="1" x14ac:dyDescent="0.4">
      <c r="AA305" s="1"/>
      <c r="AB305" s="1"/>
      <c r="AC305" s="1"/>
      <c r="AD305" s="1"/>
    </row>
    <row r="306" spans="27:30" customFormat="1" x14ac:dyDescent="0.4">
      <c r="AA306" s="1"/>
      <c r="AB306" s="1"/>
      <c r="AC306" s="1"/>
      <c r="AD306" s="1"/>
    </row>
    <row r="307" spans="27:30" customFormat="1" x14ac:dyDescent="0.4">
      <c r="AA307" s="1"/>
      <c r="AB307" s="1"/>
      <c r="AC307" s="1"/>
      <c r="AD307" s="1"/>
    </row>
    <row r="308" spans="27:30" customFormat="1" x14ac:dyDescent="0.4">
      <c r="AA308" s="1"/>
      <c r="AB308" s="1"/>
      <c r="AC308" s="1"/>
      <c r="AD308" s="1"/>
    </row>
    <row r="309" spans="27:30" customFormat="1" x14ac:dyDescent="0.4">
      <c r="AA309" s="1"/>
      <c r="AB309" s="1"/>
      <c r="AC309" s="1"/>
      <c r="AD309" s="1"/>
    </row>
    <row r="310" spans="27:30" customFormat="1" x14ac:dyDescent="0.4">
      <c r="AA310" s="1"/>
      <c r="AB310" s="1"/>
      <c r="AC310" s="1"/>
      <c r="AD310" s="1"/>
    </row>
    <row r="311" spans="27:30" customFormat="1" x14ac:dyDescent="0.4">
      <c r="AA311" s="1"/>
      <c r="AB311" s="1"/>
      <c r="AC311" s="1"/>
      <c r="AD311" s="1"/>
    </row>
    <row r="312" spans="27:30" customFormat="1" x14ac:dyDescent="0.4">
      <c r="AA312" s="1"/>
      <c r="AB312" s="1"/>
      <c r="AC312" s="1"/>
      <c r="AD312" s="1"/>
    </row>
    <row r="313" spans="27:30" customFormat="1" x14ac:dyDescent="0.4">
      <c r="AA313" s="1"/>
      <c r="AB313" s="1"/>
      <c r="AC313" s="1"/>
      <c r="AD313" s="1"/>
    </row>
    <row r="314" spans="27:30" customFormat="1" x14ac:dyDescent="0.4">
      <c r="AA314" s="1"/>
      <c r="AB314" s="1"/>
      <c r="AC314" s="1"/>
      <c r="AD314" s="1"/>
    </row>
    <row r="315" spans="27:30" customFormat="1" x14ac:dyDescent="0.4">
      <c r="AA315" s="1"/>
      <c r="AB315" s="1"/>
      <c r="AC315" s="1"/>
      <c r="AD315" s="1"/>
    </row>
    <row r="316" spans="27:30" customFormat="1" x14ac:dyDescent="0.4">
      <c r="AA316" s="1"/>
      <c r="AB316" s="1"/>
      <c r="AC316" s="1"/>
      <c r="AD316" s="1"/>
    </row>
    <row r="317" spans="27:30" customFormat="1" x14ac:dyDescent="0.4">
      <c r="AA317" s="1"/>
      <c r="AB317" s="1"/>
      <c r="AC317" s="1"/>
      <c r="AD317" s="1"/>
    </row>
    <row r="318" spans="27:30" customFormat="1" x14ac:dyDescent="0.4">
      <c r="AA318" s="1"/>
      <c r="AB318" s="1"/>
      <c r="AC318" s="1"/>
      <c r="AD318" s="1"/>
    </row>
    <row r="319" spans="27:30" customFormat="1" x14ac:dyDescent="0.4">
      <c r="AA319" s="1"/>
      <c r="AB319" s="1"/>
      <c r="AC319" s="1"/>
      <c r="AD319" s="1"/>
    </row>
    <row r="320" spans="27:30" customFormat="1" x14ac:dyDescent="0.4">
      <c r="AA320" s="1"/>
      <c r="AB320" s="1"/>
      <c r="AC320" s="1"/>
      <c r="AD320" s="1"/>
    </row>
    <row r="321" spans="27:30" customFormat="1" x14ac:dyDescent="0.4">
      <c r="AA321" s="1"/>
      <c r="AB321" s="1"/>
      <c r="AC321" s="1"/>
      <c r="AD321" s="1"/>
    </row>
    <row r="322" spans="27:30" customFormat="1" x14ac:dyDescent="0.4">
      <c r="AA322" s="1"/>
      <c r="AB322" s="1"/>
      <c r="AC322" s="1"/>
      <c r="AD322" s="1"/>
    </row>
    <row r="323" spans="27:30" customFormat="1" x14ac:dyDescent="0.4">
      <c r="AA323" s="1"/>
      <c r="AB323" s="1"/>
      <c r="AC323" s="1"/>
      <c r="AD323" s="1"/>
    </row>
    <row r="324" spans="27:30" customFormat="1" x14ac:dyDescent="0.4">
      <c r="AA324" s="1"/>
      <c r="AB324" s="1"/>
      <c r="AC324" s="1"/>
      <c r="AD324" s="1"/>
    </row>
    <row r="325" spans="27:30" customFormat="1" x14ac:dyDescent="0.4">
      <c r="AA325" s="1"/>
      <c r="AB325" s="1"/>
      <c r="AC325" s="1"/>
      <c r="AD325" s="1"/>
    </row>
    <row r="326" spans="27:30" customFormat="1" x14ac:dyDescent="0.4">
      <c r="AA326" s="1"/>
      <c r="AB326" s="1"/>
      <c r="AC326" s="1"/>
      <c r="AD326" s="1"/>
    </row>
    <row r="327" spans="27:30" customFormat="1" x14ac:dyDescent="0.4">
      <c r="AA327" s="1"/>
      <c r="AB327" s="1"/>
      <c r="AC327" s="1"/>
      <c r="AD327" s="1"/>
    </row>
    <row r="328" spans="27:30" customFormat="1" x14ac:dyDescent="0.4">
      <c r="AA328" s="1"/>
      <c r="AB328" s="1"/>
      <c r="AC328" s="1"/>
      <c r="AD328" s="1"/>
    </row>
    <row r="329" spans="27:30" customFormat="1" x14ac:dyDescent="0.4">
      <c r="AA329" s="1"/>
      <c r="AB329" s="1"/>
      <c r="AC329" s="1"/>
      <c r="AD329" s="1"/>
    </row>
    <row r="330" spans="27:30" customFormat="1" x14ac:dyDescent="0.4">
      <c r="AA330" s="1"/>
      <c r="AB330" s="1"/>
      <c r="AC330" s="1"/>
      <c r="AD330" s="1"/>
    </row>
    <row r="331" spans="27:30" customFormat="1" x14ac:dyDescent="0.4">
      <c r="AA331" s="1"/>
      <c r="AB331" s="1"/>
      <c r="AC331" s="1"/>
      <c r="AD331" s="1"/>
    </row>
    <row r="332" spans="27:30" customFormat="1" x14ac:dyDescent="0.4">
      <c r="AA332" s="1"/>
      <c r="AB332" s="1"/>
      <c r="AC332" s="1"/>
      <c r="AD332" s="1"/>
    </row>
    <row r="333" spans="27:30" customFormat="1" x14ac:dyDescent="0.4">
      <c r="AA333" s="1"/>
      <c r="AB333" s="1"/>
      <c r="AC333" s="1"/>
      <c r="AD333" s="1"/>
    </row>
    <row r="334" spans="27:30" customFormat="1" x14ac:dyDescent="0.4">
      <c r="AA334" s="1"/>
      <c r="AB334" s="1"/>
      <c r="AC334" s="1"/>
      <c r="AD334" s="1"/>
    </row>
    <row r="335" spans="27:30" customFormat="1" x14ac:dyDescent="0.4">
      <c r="AA335" s="1"/>
      <c r="AB335" s="1"/>
      <c r="AC335" s="1"/>
      <c r="AD335" s="1"/>
    </row>
    <row r="336" spans="27:30" customFormat="1" x14ac:dyDescent="0.4">
      <c r="AA336" s="1"/>
      <c r="AB336" s="1"/>
      <c r="AC336" s="1"/>
      <c r="AD336" s="1"/>
    </row>
    <row r="337" spans="27:30" customFormat="1" x14ac:dyDescent="0.4">
      <c r="AA337" s="1"/>
      <c r="AB337" s="1"/>
      <c r="AC337" s="1"/>
      <c r="AD337" s="1"/>
    </row>
    <row r="338" spans="27:30" customFormat="1" x14ac:dyDescent="0.4">
      <c r="AA338" s="1"/>
      <c r="AB338" s="1"/>
      <c r="AC338" s="1"/>
      <c r="AD338" s="1"/>
    </row>
    <row r="339" spans="27:30" customFormat="1" x14ac:dyDescent="0.4">
      <c r="AA339" s="1"/>
      <c r="AB339" s="1"/>
      <c r="AC339" s="1"/>
      <c r="AD339" s="1"/>
    </row>
    <row r="340" spans="27:30" customFormat="1" x14ac:dyDescent="0.4">
      <c r="AA340" s="1"/>
      <c r="AB340" s="1"/>
      <c r="AC340" s="1"/>
      <c r="AD340" s="1"/>
    </row>
    <row r="341" spans="27:30" customFormat="1" x14ac:dyDescent="0.4">
      <c r="AA341" s="1"/>
      <c r="AB341" s="1"/>
      <c r="AC341" s="1"/>
      <c r="AD341" s="1"/>
    </row>
    <row r="342" spans="27:30" customFormat="1" x14ac:dyDescent="0.4">
      <c r="AA342" s="1"/>
      <c r="AB342" s="1"/>
      <c r="AC342" s="1"/>
      <c r="AD342" s="1"/>
    </row>
    <row r="343" spans="27:30" customFormat="1" x14ac:dyDescent="0.4">
      <c r="AA343" s="1"/>
      <c r="AB343" s="1"/>
      <c r="AC343" s="1"/>
      <c r="AD343" s="1"/>
    </row>
    <row r="344" spans="27:30" customFormat="1" x14ac:dyDescent="0.4">
      <c r="AA344" s="1"/>
      <c r="AB344" s="1"/>
      <c r="AC344" s="1"/>
      <c r="AD344" s="1"/>
    </row>
    <row r="345" spans="27:30" customFormat="1" x14ac:dyDescent="0.4">
      <c r="AA345" s="1"/>
      <c r="AB345" s="1"/>
      <c r="AC345" s="1"/>
      <c r="AD345" s="1"/>
    </row>
    <row r="346" spans="27:30" customFormat="1" x14ac:dyDescent="0.4">
      <c r="AA346" s="1"/>
      <c r="AB346" s="1"/>
      <c r="AC346" s="1"/>
      <c r="AD346" s="1"/>
    </row>
    <row r="347" spans="27:30" customFormat="1" x14ac:dyDescent="0.4">
      <c r="AA347" s="1"/>
      <c r="AB347" s="1"/>
      <c r="AC347" s="1"/>
      <c r="AD347" s="1"/>
    </row>
    <row r="348" spans="27:30" customFormat="1" x14ac:dyDescent="0.4">
      <c r="AA348" s="1"/>
      <c r="AB348" s="1"/>
      <c r="AC348" s="1"/>
      <c r="AD348" s="1"/>
    </row>
    <row r="349" spans="27:30" customFormat="1" x14ac:dyDescent="0.4">
      <c r="AA349" s="1"/>
      <c r="AB349" s="1"/>
      <c r="AC349" s="1"/>
      <c r="AD349" s="1"/>
    </row>
    <row r="350" spans="27:30" customFormat="1" x14ac:dyDescent="0.4">
      <c r="AA350" s="1"/>
      <c r="AB350" s="1"/>
      <c r="AC350" s="1"/>
      <c r="AD350" s="1"/>
    </row>
    <row r="351" spans="27:30" customFormat="1" x14ac:dyDescent="0.4">
      <c r="AA351" s="1"/>
      <c r="AB351" s="1"/>
      <c r="AC351" s="1"/>
      <c r="AD351" s="1"/>
    </row>
    <row r="352" spans="27:30" customFormat="1" x14ac:dyDescent="0.4">
      <c r="AA352" s="1"/>
      <c r="AB352" s="1"/>
      <c r="AC352" s="1"/>
      <c r="AD352" s="1"/>
    </row>
    <row r="353" spans="27:30" customFormat="1" x14ac:dyDescent="0.4">
      <c r="AA353" s="1"/>
      <c r="AB353" s="1"/>
      <c r="AC353" s="1"/>
      <c r="AD353" s="1"/>
    </row>
    <row r="354" spans="27:30" customFormat="1" x14ac:dyDescent="0.4">
      <c r="AA354" s="1"/>
      <c r="AB354" s="1"/>
      <c r="AC354" s="1"/>
      <c r="AD354" s="1"/>
    </row>
    <row r="355" spans="27:30" customFormat="1" x14ac:dyDescent="0.4">
      <c r="AA355" s="1"/>
      <c r="AB355" s="1"/>
      <c r="AC355" s="1"/>
      <c r="AD355" s="1"/>
    </row>
    <row r="356" spans="27:30" customFormat="1" x14ac:dyDescent="0.4">
      <c r="AA356" s="1"/>
      <c r="AB356" s="1"/>
      <c r="AC356" s="1"/>
      <c r="AD356" s="1"/>
    </row>
    <row r="357" spans="27:30" customFormat="1" x14ac:dyDescent="0.4">
      <c r="AA357" s="1"/>
      <c r="AB357" s="1"/>
      <c r="AC357" s="1"/>
      <c r="AD357" s="1"/>
    </row>
    <row r="358" spans="27:30" customFormat="1" x14ac:dyDescent="0.4">
      <c r="AA358" s="1"/>
      <c r="AB358" s="1"/>
      <c r="AC358" s="1"/>
      <c r="AD358" s="1"/>
    </row>
    <row r="359" spans="27:30" customFormat="1" x14ac:dyDescent="0.4">
      <c r="AA359" s="1"/>
      <c r="AB359" s="1"/>
      <c r="AC359" s="1"/>
      <c r="AD359" s="1"/>
    </row>
    <row r="360" spans="27:30" customFormat="1" x14ac:dyDescent="0.4">
      <c r="AA360" s="1"/>
      <c r="AB360" s="1"/>
      <c r="AC360" s="1"/>
      <c r="AD360" s="1"/>
    </row>
    <row r="361" spans="27:30" customFormat="1" x14ac:dyDescent="0.4">
      <c r="AA361" s="1"/>
      <c r="AB361" s="1"/>
      <c r="AC361" s="1"/>
      <c r="AD361" s="1"/>
    </row>
    <row r="362" spans="27:30" customFormat="1" x14ac:dyDescent="0.4">
      <c r="AA362" s="1"/>
      <c r="AB362" s="1"/>
      <c r="AC362" s="1"/>
      <c r="AD362" s="1"/>
    </row>
    <row r="363" spans="27:30" customFormat="1" x14ac:dyDescent="0.4">
      <c r="AA363" s="1"/>
      <c r="AB363" s="1"/>
      <c r="AC363" s="1"/>
      <c r="AD363" s="1"/>
    </row>
    <row r="364" spans="27:30" customFormat="1" x14ac:dyDescent="0.4">
      <c r="AA364" s="1"/>
      <c r="AB364" s="1"/>
      <c r="AC364" s="1"/>
      <c r="AD364" s="1"/>
    </row>
    <row r="365" spans="27:30" customFormat="1" x14ac:dyDescent="0.4">
      <c r="AA365" s="1"/>
      <c r="AB365" s="1"/>
      <c r="AC365" s="1"/>
      <c r="AD365" s="1"/>
    </row>
    <row r="366" spans="27:30" customFormat="1" x14ac:dyDescent="0.4">
      <c r="AA366" s="1"/>
      <c r="AB366" s="1"/>
      <c r="AC366" s="1"/>
      <c r="AD366" s="1"/>
    </row>
    <row r="367" spans="27:30" customFormat="1" x14ac:dyDescent="0.4">
      <c r="AA367" s="1"/>
      <c r="AB367" s="1"/>
      <c r="AC367" s="1"/>
      <c r="AD367" s="1"/>
    </row>
    <row r="368" spans="27:30" customFormat="1" x14ac:dyDescent="0.4">
      <c r="AA368" s="1"/>
      <c r="AB368" s="1"/>
      <c r="AC368" s="1"/>
      <c r="AD368" s="1"/>
    </row>
    <row r="369" spans="27:30" customFormat="1" x14ac:dyDescent="0.4">
      <c r="AA369" s="1"/>
      <c r="AB369" s="1"/>
      <c r="AC369" s="1"/>
      <c r="AD369" s="1"/>
    </row>
    <row r="370" spans="27:30" customFormat="1" x14ac:dyDescent="0.4">
      <c r="AA370" s="1"/>
      <c r="AB370" s="1"/>
      <c r="AC370" s="1"/>
      <c r="AD370" s="1"/>
    </row>
    <row r="371" spans="27:30" customFormat="1" x14ac:dyDescent="0.4">
      <c r="AA371" s="1"/>
      <c r="AB371" s="1"/>
      <c r="AC371" s="1"/>
      <c r="AD371" s="1"/>
    </row>
    <row r="372" spans="27:30" customFormat="1" x14ac:dyDescent="0.4">
      <c r="AA372" s="1"/>
      <c r="AB372" s="1"/>
      <c r="AC372" s="1"/>
      <c r="AD372" s="1"/>
    </row>
    <row r="373" spans="27:30" customFormat="1" x14ac:dyDescent="0.4">
      <c r="AA373" s="1"/>
      <c r="AB373" s="1"/>
      <c r="AC373" s="1"/>
      <c r="AD373" s="1"/>
    </row>
    <row r="374" spans="27:30" customFormat="1" x14ac:dyDescent="0.4">
      <c r="AA374" s="1"/>
      <c r="AB374" s="1"/>
      <c r="AC374" s="1"/>
      <c r="AD374" s="1"/>
    </row>
    <row r="375" spans="27:30" customFormat="1" x14ac:dyDescent="0.4">
      <c r="AA375" s="1"/>
      <c r="AB375" s="1"/>
      <c r="AC375" s="1"/>
      <c r="AD375" s="1"/>
    </row>
    <row r="376" spans="27:30" customFormat="1" x14ac:dyDescent="0.4">
      <c r="AA376" s="1"/>
      <c r="AB376" s="1"/>
      <c r="AC376" s="1"/>
      <c r="AD376" s="1"/>
    </row>
    <row r="377" spans="27:30" customFormat="1" x14ac:dyDescent="0.4">
      <c r="AA377" s="1"/>
      <c r="AB377" s="1"/>
      <c r="AC377" s="1"/>
      <c r="AD377" s="1"/>
    </row>
    <row r="378" spans="27:30" customFormat="1" x14ac:dyDescent="0.4">
      <c r="AA378" s="1"/>
      <c r="AB378" s="1"/>
      <c r="AC378" s="1"/>
      <c r="AD378" s="1"/>
    </row>
    <row r="379" spans="27:30" customFormat="1" x14ac:dyDescent="0.4">
      <c r="AA379" s="1"/>
      <c r="AB379" s="1"/>
      <c r="AC379" s="1"/>
      <c r="AD379" s="1"/>
    </row>
    <row r="380" spans="27:30" customFormat="1" x14ac:dyDescent="0.4">
      <c r="AA380" s="1"/>
      <c r="AB380" s="1"/>
      <c r="AC380" s="1"/>
      <c r="AD380" s="1"/>
    </row>
    <row r="381" spans="27:30" customFormat="1" x14ac:dyDescent="0.4">
      <c r="AA381" s="1"/>
      <c r="AB381" s="1"/>
      <c r="AC381" s="1"/>
      <c r="AD381" s="1"/>
    </row>
    <row r="382" spans="27:30" customFormat="1" x14ac:dyDescent="0.4">
      <c r="AA382" s="1"/>
      <c r="AB382" s="1"/>
      <c r="AC382" s="1"/>
      <c r="AD382" s="1"/>
    </row>
    <row r="383" spans="27:30" customFormat="1" x14ac:dyDescent="0.4">
      <c r="AA383" s="1"/>
      <c r="AB383" s="1"/>
      <c r="AC383" s="1"/>
      <c r="AD383" s="1"/>
    </row>
    <row r="384" spans="27:30" customFormat="1" x14ac:dyDescent="0.4">
      <c r="AA384" s="1"/>
      <c r="AB384" s="1"/>
      <c r="AC384" s="1"/>
      <c r="AD384" s="1"/>
    </row>
    <row r="385" spans="27:30" customFormat="1" x14ac:dyDescent="0.4">
      <c r="AA385" s="1"/>
      <c r="AB385" s="1"/>
      <c r="AC385" s="1"/>
      <c r="AD385" s="1"/>
    </row>
    <row r="386" spans="27:30" customFormat="1" x14ac:dyDescent="0.4">
      <c r="AA386" s="1"/>
      <c r="AB386" s="1"/>
      <c r="AC386" s="1"/>
      <c r="AD386" s="1"/>
    </row>
    <row r="387" spans="27:30" customFormat="1" x14ac:dyDescent="0.4">
      <c r="AA387" s="1"/>
      <c r="AB387" s="1"/>
      <c r="AC387" s="1"/>
      <c r="AD387" s="1"/>
    </row>
    <row r="388" spans="27:30" customFormat="1" x14ac:dyDescent="0.4">
      <c r="AA388" s="1"/>
      <c r="AB388" s="1"/>
      <c r="AC388" s="1"/>
      <c r="AD388" s="1"/>
    </row>
    <row r="389" spans="27:30" customFormat="1" x14ac:dyDescent="0.4">
      <c r="AA389" s="1"/>
      <c r="AB389" s="1"/>
      <c r="AC389" s="1"/>
      <c r="AD389" s="1"/>
    </row>
    <row r="390" spans="27:30" customFormat="1" x14ac:dyDescent="0.4">
      <c r="AA390" s="1"/>
      <c r="AB390" s="1"/>
      <c r="AC390" s="1"/>
      <c r="AD390" s="1"/>
    </row>
    <row r="391" spans="27:30" customFormat="1" x14ac:dyDescent="0.4">
      <c r="AA391" s="1"/>
      <c r="AB391" s="1"/>
      <c r="AC391" s="1"/>
      <c r="AD391" s="1"/>
    </row>
    <row r="392" spans="27:30" customFormat="1" x14ac:dyDescent="0.4">
      <c r="AA392" s="1"/>
      <c r="AB392" s="1"/>
      <c r="AC392" s="1"/>
      <c r="AD392" s="1"/>
    </row>
    <row r="393" spans="27:30" customFormat="1" x14ac:dyDescent="0.4">
      <c r="AA393" s="1"/>
      <c r="AB393" s="1"/>
      <c r="AC393" s="1"/>
      <c r="AD393" s="1"/>
    </row>
    <row r="394" spans="27:30" customFormat="1" x14ac:dyDescent="0.4">
      <c r="AA394" s="1"/>
      <c r="AB394" s="1"/>
      <c r="AC394" s="1"/>
      <c r="AD394" s="1"/>
    </row>
    <row r="395" spans="27:30" customFormat="1" x14ac:dyDescent="0.4">
      <c r="AA395" s="1"/>
      <c r="AB395" s="1"/>
      <c r="AC395" s="1"/>
      <c r="AD395" s="1"/>
    </row>
    <row r="396" spans="27:30" customFormat="1" x14ac:dyDescent="0.4">
      <c r="AA396" s="1"/>
      <c r="AB396" s="1"/>
      <c r="AC396" s="1"/>
      <c r="AD396" s="1"/>
    </row>
    <row r="397" spans="27:30" customFormat="1" x14ac:dyDescent="0.4">
      <c r="AA397" s="1"/>
      <c r="AB397" s="1"/>
      <c r="AC397" s="1"/>
      <c r="AD397" s="1"/>
    </row>
    <row r="398" spans="27:30" customFormat="1" x14ac:dyDescent="0.4">
      <c r="AA398" s="1"/>
      <c r="AB398" s="1"/>
      <c r="AC398" s="1"/>
      <c r="AD398" s="1"/>
    </row>
    <row r="399" spans="27:30" customFormat="1" x14ac:dyDescent="0.4">
      <c r="AA399" s="1"/>
      <c r="AB399" s="1"/>
      <c r="AC399" s="1"/>
      <c r="AD399" s="1"/>
    </row>
    <row r="400" spans="27:30" customFormat="1" x14ac:dyDescent="0.4">
      <c r="AA400" s="1"/>
      <c r="AB400" s="1"/>
      <c r="AC400" s="1"/>
      <c r="AD400" s="1"/>
    </row>
    <row r="401" spans="27:30" customFormat="1" x14ac:dyDescent="0.4">
      <c r="AA401" s="1"/>
      <c r="AB401" s="1"/>
      <c r="AC401" s="1"/>
      <c r="AD401" s="1"/>
    </row>
    <row r="402" spans="27:30" customFormat="1" x14ac:dyDescent="0.4">
      <c r="AA402" s="1"/>
      <c r="AB402" s="1"/>
      <c r="AC402" s="1"/>
      <c r="AD402" s="1"/>
    </row>
    <row r="403" spans="27:30" customFormat="1" x14ac:dyDescent="0.4">
      <c r="AA403" s="1"/>
      <c r="AB403" s="1"/>
      <c r="AC403" s="1"/>
      <c r="AD403" s="1"/>
    </row>
    <row r="404" spans="27:30" customFormat="1" x14ac:dyDescent="0.4">
      <c r="AA404" s="1"/>
      <c r="AB404" s="1"/>
      <c r="AC404" s="1"/>
      <c r="AD404" s="1"/>
    </row>
    <row r="405" spans="27:30" customFormat="1" x14ac:dyDescent="0.4">
      <c r="AA405" s="1"/>
      <c r="AB405" s="1"/>
      <c r="AC405" s="1"/>
      <c r="AD405" s="1"/>
    </row>
    <row r="406" spans="27:30" customFormat="1" x14ac:dyDescent="0.4">
      <c r="AA406" s="1"/>
      <c r="AB406" s="1"/>
      <c r="AC406" s="1"/>
      <c r="AD406" s="1"/>
    </row>
    <row r="407" spans="27:30" customFormat="1" x14ac:dyDescent="0.4">
      <c r="AA407" s="1"/>
      <c r="AB407" s="1"/>
      <c r="AC407" s="1"/>
      <c r="AD407" s="1"/>
    </row>
    <row r="408" spans="27:30" customFormat="1" x14ac:dyDescent="0.4">
      <c r="AA408" s="1"/>
      <c r="AB408" s="1"/>
      <c r="AC408" s="1"/>
      <c r="AD408" s="1"/>
    </row>
    <row r="409" spans="27:30" customFormat="1" x14ac:dyDescent="0.4">
      <c r="AA409" s="1"/>
      <c r="AB409" s="1"/>
      <c r="AC409" s="1"/>
      <c r="AD409" s="1"/>
    </row>
    <row r="410" spans="27:30" customFormat="1" x14ac:dyDescent="0.4">
      <c r="AA410" s="1"/>
      <c r="AB410" s="1"/>
      <c r="AC410" s="1"/>
      <c r="AD410" s="1"/>
    </row>
    <row r="411" spans="27:30" customFormat="1" x14ac:dyDescent="0.4">
      <c r="AA411" s="1"/>
      <c r="AB411" s="1"/>
      <c r="AC411" s="1"/>
      <c r="AD411" s="1"/>
    </row>
    <row r="412" spans="27:30" customFormat="1" x14ac:dyDescent="0.4">
      <c r="AA412" s="1"/>
      <c r="AB412" s="1"/>
      <c r="AC412" s="1"/>
      <c r="AD412" s="1"/>
    </row>
    <row r="413" spans="27:30" customFormat="1" x14ac:dyDescent="0.4">
      <c r="AA413" s="1"/>
      <c r="AB413" s="1"/>
      <c r="AC413" s="1"/>
      <c r="AD413" s="1"/>
    </row>
    <row r="414" spans="27:30" customFormat="1" x14ac:dyDescent="0.4">
      <c r="AA414" s="1"/>
      <c r="AB414" s="1"/>
      <c r="AC414" s="1"/>
      <c r="AD414" s="1"/>
    </row>
    <row r="415" spans="27:30" customFormat="1" x14ac:dyDescent="0.4">
      <c r="AA415" s="1"/>
      <c r="AB415" s="1"/>
      <c r="AC415" s="1"/>
      <c r="AD415" s="1"/>
    </row>
    <row r="416" spans="27:30" customFormat="1" x14ac:dyDescent="0.4">
      <c r="AA416" s="1"/>
      <c r="AB416" s="1"/>
      <c r="AC416" s="1"/>
      <c r="AD416" s="1"/>
    </row>
    <row r="417" spans="27:30" customFormat="1" x14ac:dyDescent="0.4">
      <c r="AA417" s="1"/>
      <c r="AB417" s="1"/>
      <c r="AC417" s="1"/>
      <c r="AD417" s="1"/>
    </row>
    <row r="418" spans="27:30" customFormat="1" x14ac:dyDescent="0.4">
      <c r="AA418" s="1"/>
      <c r="AB418" s="1"/>
      <c r="AC418" s="1"/>
      <c r="AD418" s="1"/>
    </row>
    <row r="419" spans="27:30" customFormat="1" x14ac:dyDescent="0.4">
      <c r="AA419" s="1"/>
      <c r="AB419" s="1"/>
      <c r="AC419" s="1"/>
      <c r="AD419" s="1"/>
    </row>
    <row r="420" spans="27:30" customFormat="1" x14ac:dyDescent="0.4">
      <c r="AA420" s="1"/>
      <c r="AB420" s="1"/>
      <c r="AC420" s="1"/>
      <c r="AD420" s="1"/>
    </row>
    <row r="421" spans="27:30" customFormat="1" x14ac:dyDescent="0.4">
      <c r="AA421" s="1"/>
      <c r="AB421" s="1"/>
      <c r="AC421" s="1"/>
      <c r="AD421" s="1"/>
    </row>
    <row r="422" spans="27:30" customFormat="1" x14ac:dyDescent="0.4">
      <c r="AA422" s="1"/>
      <c r="AB422" s="1"/>
      <c r="AC422" s="1"/>
      <c r="AD422" s="1"/>
    </row>
    <row r="423" spans="27:30" customFormat="1" x14ac:dyDescent="0.4">
      <c r="AA423" s="1"/>
      <c r="AB423" s="1"/>
      <c r="AC423" s="1"/>
      <c r="AD423" s="1"/>
    </row>
    <row r="424" spans="27:30" customFormat="1" x14ac:dyDescent="0.4">
      <c r="AA424" s="1"/>
      <c r="AB424" s="1"/>
      <c r="AC424" s="1"/>
      <c r="AD424" s="1"/>
    </row>
    <row r="425" spans="27:30" customFormat="1" x14ac:dyDescent="0.4">
      <c r="AA425" s="1"/>
      <c r="AB425" s="1"/>
      <c r="AC425" s="1"/>
      <c r="AD425" s="1"/>
    </row>
    <row r="426" spans="27:30" customFormat="1" x14ac:dyDescent="0.4">
      <c r="AA426" s="1"/>
      <c r="AB426" s="1"/>
      <c r="AC426" s="1"/>
      <c r="AD426" s="1"/>
    </row>
    <row r="427" spans="27:30" customFormat="1" x14ac:dyDescent="0.4">
      <c r="AA427" s="1"/>
      <c r="AB427" s="1"/>
      <c r="AC427" s="1"/>
      <c r="AD427" s="1"/>
    </row>
    <row r="428" spans="27:30" customFormat="1" x14ac:dyDescent="0.4">
      <c r="AA428" s="1"/>
      <c r="AB428" s="1"/>
      <c r="AC428" s="1"/>
      <c r="AD428" s="1"/>
    </row>
    <row r="429" spans="27:30" customFormat="1" x14ac:dyDescent="0.4">
      <c r="AA429" s="1"/>
      <c r="AB429" s="1"/>
      <c r="AC429" s="1"/>
      <c r="AD429" s="1"/>
    </row>
    <row r="430" spans="27:30" customFormat="1" x14ac:dyDescent="0.4">
      <c r="AA430" s="1"/>
      <c r="AB430" s="1"/>
      <c r="AC430" s="1"/>
      <c r="AD430" s="1"/>
    </row>
    <row r="431" spans="27:30" customFormat="1" x14ac:dyDescent="0.4">
      <c r="AA431" s="1"/>
      <c r="AB431" s="1"/>
      <c r="AC431" s="1"/>
      <c r="AD431" s="1"/>
    </row>
    <row r="432" spans="27:30" customFormat="1" x14ac:dyDescent="0.4">
      <c r="AA432" s="1"/>
      <c r="AB432" s="1"/>
      <c r="AC432" s="1"/>
      <c r="AD432" s="1"/>
    </row>
    <row r="433" spans="27:30" customFormat="1" x14ac:dyDescent="0.4">
      <c r="AA433" s="1"/>
      <c r="AB433" s="1"/>
      <c r="AC433" s="1"/>
      <c r="AD433" s="1"/>
    </row>
    <row r="434" spans="27:30" customFormat="1" x14ac:dyDescent="0.4">
      <c r="AA434" s="1"/>
      <c r="AB434" s="1"/>
      <c r="AC434" s="1"/>
      <c r="AD434" s="1"/>
    </row>
    <row r="435" spans="27:30" customFormat="1" x14ac:dyDescent="0.4">
      <c r="AA435" s="1"/>
      <c r="AB435" s="1"/>
      <c r="AC435" s="1"/>
      <c r="AD435" s="1"/>
    </row>
    <row r="436" spans="27:30" customFormat="1" x14ac:dyDescent="0.4">
      <c r="AA436" s="1"/>
      <c r="AB436" s="1"/>
      <c r="AC436" s="1"/>
      <c r="AD436" s="1"/>
    </row>
    <row r="437" spans="27:30" customFormat="1" x14ac:dyDescent="0.4">
      <c r="AA437" s="1"/>
      <c r="AB437" s="1"/>
      <c r="AC437" s="1"/>
      <c r="AD437" s="1"/>
    </row>
    <row r="438" spans="27:30" customFormat="1" x14ac:dyDescent="0.4">
      <c r="AA438" s="1"/>
      <c r="AB438" s="1"/>
      <c r="AC438" s="1"/>
      <c r="AD438" s="1"/>
    </row>
    <row r="439" spans="27:30" customFormat="1" x14ac:dyDescent="0.4">
      <c r="AA439" s="1"/>
      <c r="AB439" s="1"/>
      <c r="AC439" s="1"/>
      <c r="AD439" s="1"/>
    </row>
    <row r="440" spans="27:30" customFormat="1" x14ac:dyDescent="0.4">
      <c r="AA440" s="1"/>
      <c r="AB440" s="1"/>
      <c r="AC440" s="1"/>
      <c r="AD440" s="1"/>
    </row>
    <row r="441" spans="27:30" customFormat="1" x14ac:dyDescent="0.4">
      <c r="AA441" s="1"/>
      <c r="AB441" s="1"/>
      <c r="AC441" s="1"/>
      <c r="AD441" s="1"/>
    </row>
    <row r="442" spans="27:30" customFormat="1" x14ac:dyDescent="0.4">
      <c r="AA442" s="1"/>
      <c r="AB442" s="1"/>
      <c r="AC442" s="1"/>
      <c r="AD442" s="1"/>
    </row>
    <row r="443" spans="27:30" customFormat="1" x14ac:dyDescent="0.4">
      <c r="AA443" s="1"/>
      <c r="AB443" s="1"/>
      <c r="AC443" s="1"/>
      <c r="AD443" s="1"/>
    </row>
    <row r="444" spans="27:30" customFormat="1" x14ac:dyDescent="0.4">
      <c r="AA444" s="1"/>
      <c r="AB444" s="1"/>
      <c r="AC444" s="1"/>
      <c r="AD444" s="1"/>
    </row>
    <row r="445" spans="27:30" customFormat="1" x14ac:dyDescent="0.4">
      <c r="AA445" s="1"/>
      <c r="AB445" s="1"/>
      <c r="AC445" s="1"/>
      <c r="AD445" s="1"/>
    </row>
    <row r="446" spans="27:30" customFormat="1" x14ac:dyDescent="0.4">
      <c r="AA446" s="1"/>
      <c r="AB446" s="1"/>
      <c r="AC446" s="1"/>
      <c r="AD446" s="1"/>
    </row>
    <row r="447" spans="27:30" customFormat="1" x14ac:dyDescent="0.4">
      <c r="AA447" s="1"/>
      <c r="AB447" s="1"/>
      <c r="AC447" s="1"/>
      <c r="AD447" s="1"/>
    </row>
    <row r="448" spans="27:30" customFormat="1" x14ac:dyDescent="0.4">
      <c r="AA448" s="1"/>
      <c r="AB448" s="1"/>
      <c r="AC448" s="1"/>
      <c r="AD448" s="1"/>
    </row>
    <row r="449" spans="27:30" customFormat="1" x14ac:dyDescent="0.4">
      <c r="AA449" s="1"/>
      <c r="AB449" s="1"/>
      <c r="AC449" s="1"/>
      <c r="AD449" s="1"/>
    </row>
    <row r="450" spans="27:30" customFormat="1" x14ac:dyDescent="0.4">
      <c r="AA450" s="1"/>
      <c r="AB450" s="1"/>
      <c r="AC450" s="1"/>
      <c r="AD450" s="1"/>
    </row>
    <row r="451" spans="27:30" customFormat="1" x14ac:dyDescent="0.4">
      <c r="AA451" s="1"/>
      <c r="AB451" s="1"/>
      <c r="AC451" s="1"/>
      <c r="AD451" s="1"/>
    </row>
    <row r="452" spans="27:30" customFormat="1" x14ac:dyDescent="0.4">
      <c r="AA452" s="1"/>
      <c r="AB452" s="1"/>
      <c r="AC452" s="1"/>
      <c r="AD452" s="1"/>
    </row>
    <row r="453" spans="27:30" customFormat="1" x14ac:dyDescent="0.4">
      <c r="AA453" s="1"/>
      <c r="AB453" s="1"/>
      <c r="AC453" s="1"/>
      <c r="AD453" s="1"/>
    </row>
    <row r="454" spans="27:30" customFormat="1" x14ac:dyDescent="0.4">
      <c r="AA454" s="1"/>
      <c r="AB454" s="1"/>
      <c r="AC454" s="1"/>
      <c r="AD454" s="1"/>
    </row>
    <row r="455" spans="27:30" customFormat="1" x14ac:dyDescent="0.4">
      <c r="AA455" s="1"/>
      <c r="AB455" s="1"/>
      <c r="AC455" s="1"/>
      <c r="AD455" s="1"/>
    </row>
    <row r="456" spans="27:30" customFormat="1" x14ac:dyDescent="0.4">
      <c r="AA456" s="1"/>
      <c r="AB456" s="1"/>
      <c r="AC456" s="1"/>
      <c r="AD456" s="1"/>
    </row>
    <row r="457" spans="27:30" customFormat="1" x14ac:dyDescent="0.4">
      <c r="AA457" s="1"/>
      <c r="AB457" s="1"/>
      <c r="AC457" s="1"/>
      <c r="AD457" s="1"/>
    </row>
    <row r="458" spans="27:30" customFormat="1" x14ac:dyDescent="0.4">
      <c r="AA458" s="1"/>
      <c r="AB458" s="1"/>
      <c r="AC458" s="1"/>
      <c r="AD458" s="1"/>
    </row>
    <row r="459" spans="27:30" customFormat="1" x14ac:dyDescent="0.4">
      <c r="AA459" s="1"/>
      <c r="AB459" s="1"/>
      <c r="AC459" s="1"/>
      <c r="AD459" s="1"/>
    </row>
    <row r="460" spans="27:30" customFormat="1" x14ac:dyDescent="0.4">
      <c r="AA460" s="1"/>
      <c r="AB460" s="1"/>
      <c r="AC460" s="1"/>
      <c r="AD460" s="1"/>
    </row>
    <row r="461" spans="27:30" customFormat="1" x14ac:dyDescent="0.4">
      <c r="AA461" s="1"/>
      <c r="AB461" s="1"/>
      <c r="AC461" s="1"/>
      <c r="AD461" s="1"/>
    </row>
    <row r="462" spans="27:30" customFormat="1" x14ac:dyDescent="0.4">
      <c r="AA462" s="1"/>
      <c r="AB462" s="1"/>
      <c r="AC462" s="1"/>
      <c r="AD462" s="1"/>
    </row>
    <row r="463" spans="27:30" customFormat="1" x14ac:dyDescent="0.4">
      <c r="AA463" s="1"/>
      <c r="AB463" s="1"/>
      <c r="AC463" s="1"/>
      <c r="AD463" s="1"/>
    </row>
    <row r="464" spans="27:30" customFormat="1" x14ac:dyDescent="0.4">
      <c r="AA464" s="1"/>
      <c r="AB464" s="1"/>
      <c r="AC464" s="1"/>
      <c r="AD464" s="1"/>
    </row>
    <row r="465" spans="27:30" customFormat="1" x14ac:dyDescent="0.4">
      <c r="AA465" s="1"/>
      <c r="AB465" s="1"/>
      <c r="AC465" s="1"/>
      <c r="AD465" s="1"/>
    </row>
    <row r="466" spans="27:30" customFormat="1" x14ac:dyDescent="0.4">
      <c r="AA466" s="1"/>
      <c r="AB466" s="1"/>
      <c r="AC466" s="1"/>
      <c r="AD466" s="1"/>
    </row>
    <row r="467" spans="27:30" customFormat="1" x14ac:dyDescent="0.4">
      <c r="AA467" s="1"/>
      <c r="AB467" s="1"/>
      <c r="AC467" s="1"/>
      <c r="AD467" s="1"/>
    </row>
    <row r="468" spans="27:30" customFormat="1" x14ac:dyDescent="0.4">
      <c r="AA468" s="1"/>
      <c r="AB468" s="1"/>
      <c r="AC468" s="1"/>
      <c r="AD468" s="1"/>
    </row>
    <row r="469" spans="27:30" customFormat="1" x14ac:dyDescent="0.4">
      <c r="AA469" s="1"/>
      <c r="AB469" s="1"/>
      <c r="AC469" s="1"/>
      <c r="AD469" s="1"/>
    </row>
    <row r="470" spans="27:30" customFormat="1" x14ac:dyDescent="0.4">
      <c r="AA470" s="1"/>
      <c r="AB470" s="1"/>
      <c r="AC470" s="1"/>
      <c r="AD470" s="1"/>
    </row>
    <row r="471" spans="27:30" customFormat="1" x14ac:dyDescent="0.4">
      <c r="AA471" s="1"/>
      <c r="AB471" s="1"/>
      <c r="AC471" s="1"/>
      <c r="AD471" s="1"/>
    </row>
    <row r="472" spans="27:30" customFormat="1" x14ac:dyDescent="0.4">
      <c r="AA472" s="1"/>
      <c r="AB472" s="1"/>
      <c r="AC472" s="1"/>
      <c r="AD472" s="1"/>
    </row>
    <row r="473" spans="27:30" customFormat="1" x14ac:dyDescent="0.4">
      <c r="AA473" s="1"/>
      <c r="AB473" s="1"/>
      <c r="AC473" s="1"/>
      <c r="AD473" s="1"/>
    </row>
    <row r="474" spans="27:30" customFormat="1" x14ac:dyDescent="0.4">
      <c r="AA474" s="1"/>
      <c r="AB474" s="1"/>
      <c r="AC474" s="1"/>
      <c r="AD474" s="1"/>
    </row>
    <row r="475" spans="27:30" customFormat="1" x14ac:dyDescent="0.4">
      <c r="AA475" s="1"/>
      <c r="AB475" s="1"/>
      <c r="AC475" s="1"/>
      <c r="AD475" s="1"/>
    </row>
    <row r="476" spans="27:30" customFormat="1" x14ac:dyDescent="0.4">
      <c r="AA476" s="1"/>
      <c r="AB476" s="1"/>
      <c r="AC476" s="1"/>
      <c r="AD476" s="1"/>
    </row>
    <row r="477" spans="27:30" customFormat="1" x14ac:dyDescent="0.4">
      <c r="AA477" s="1"/>
      <c r="AB477" s="1"/>
      <c r="AC477" s="1"/>
      <c r="AD477" s="1"/>
    </row>
    <row r="478" spans="27:30" customFormat="1" x14ac:dyDescent="0.4">
      <c r="AA478" s="1"/>
      <c r="AB478" s="1"/>
      <c r="AC478" s="1"/>
      <c r="AD478" s="1"/>
    </row>
    <row r="479" spans="27:30" customFormat="1" x14ac:dyDescent="0.4">
      <c r="AA479" s="1"/>
      <c r="AB479" s="1"/>
      <c r="AC479" s="1"/>
      <c r="AD479" s="1"/>
    </row>
    <row r="480" spans="27:30" customFormat="1" x14ac:dyDescent="0.4">
      <c r="AA480" s="1"/>
      <c r="AB480" s="1"/>
      <c r="AC480" s="1"/>
      <c r="AD480" s="1"/>
    </row>
    <row r="481" spans="27:30" customFormat="1" x14ac:dyDescent="0.4">
      <c r="AA481" s="1"/>
      <c r="AB481" s="1"/>
      <c r="AC481" s="1"/>
      <c r="AD481" s="1"/>
    </row>
    <row r="482" spans="27:30" customFormat="1" x14ac:dyDescent="0.4">
      <c r="AA482" s="1"/>
      <c r="AB482" s="1"/>
      <c r="AC482" s="1"/>
      <c r="AD482" s="1"/>
    </row>
    <row r="483" spans="27:30" customFormat="1" x14ac:dyDescent="0.4">
      <c r="AA483" s="1"/>
      <c r="AB483" s="1"/>
      <c r="AC483" s="1"/>
      <c r="AD483" s="1"/>
    </row>
    <row r="484" spans="27:30" customFormat="1" x14ac:dyDescent="0.4">
      <c r="AA484" s="1"/>
      <c r="AB484" s="1"/>
      <c r="AC484" s="1"/>
      <c r="AD484" s="1"/>
    </row>
    <row r="485" spans="27:30" customFormat="1" x14ac:dyDescent="0.4">
      <c r="AA485" s="1"/>
      <c r="AB485" s="1"/>
      <c r="AC485" s="1"/>
      <c r="AD485" s="1"/>
    </row>
    <row r="486" spans="27:30" customFormat="1" x14ac:dyDescent="0.4">
      <c r="AA486" s="1"/>
      <c r="AB486" s="1"/>
      <c r="AC486" s="1"/>
      <c r="AD486" s="1"/>
    </row>
    <row r="487" spans="27:30" customFormat="1" x14ac:dyDescent="0.4">
      <c r="AA487" s="1"/>
      <c r="AB487" s="1"/>
      <c r="AC487" s="1"/>
      <c r="AD487" s="1"/>
    </row>
    <row r="488" spans="27:30" customFormat="1" x14ac:dyDescent="0.4">
      <c r="AA488" s="1"/>
      <c r="AB488" s="1"/>
      <c r="AC488" s="1"/>
      <c r="AD488" s="1"/>
    </row>
    <row r="489" spans="27:30" customFormat="1" x14ac:dyDescent="0.4">
      <c r="AA489" s="1"/>
      <c r="AB489" s="1"/>
      <c r="AC489" s="1"/>
      <c r="AD489" s="1"/>
    </row>
    <row r="490" spans="27:30" customFormat="1" x14ac:dyDescent="0.4">
      <c r="AA490" s="1"/>
      <c r="AB490" s="1"/>
      <c r="AC490" s="1"/>
      <c r="AD490" s="1"/>
    </row>
    <row r="491" spans="27:30" customFormat="1" x14ac:dyDescent="0.4">
      <c r="AA491" s="1"/>
      <c r="AB491" s="1"/>
      <c r="AC491" s="1"/>
      <c r="AD491" s="1"/>
    </row>
    <row r="492" spans="27:30" customFormat="1" x14ac:dyDescent="0.4">
      <c r="AA492" s="1"/>
      <c r="AB492" s="1"/>
      <c r="AC492" s="1"/>
      <c r="AD492" s="1"/>
    </row>
    <row r="493" spans="27:30" customFormat="1" x14ac:dyDescent="0.4">
      <c r="AA493" s="1"/>
      <c r="AB493" s="1"/>
      <c r="AC493" s="1"/>
      <c r="AD493" s="1"/>
    </row>
    <row r="494" spans="27:30" customFormat="1" x14ac:dyDescent="0.4">
      <c r="AA494" s="1"/>
      <c r="AB494" s="1"/>
      <c r="AC494" s="1"/>
      <c r="AD494" s="1"/>
    </row>
    <row r="495" spans="27:30" customFormat="1" x14ac:dyDescent="0.4">
      <c r="AA495" s="1"/>
      <c r="AB495" s="1"/>
      <c r="AC495" s="1"/>
      <c r="AD495" s="1"/>
    </row>
    <row r="496" spans="27:30" customFormat="1" x14ac:dyDescent="0.4">
      <c r="AA496" s="1"/>
      <c r="AB496" s="1"/>
      <c r="AC496" s="1"/>
      <c r="AD496" s="1"/>
    </row>
    <row r="497" spans="27:30" customFormat="1" x14ac:dyDescent="0.4">
      <c r="AA497" s="1"/>
      <c r="AB497" s="1"/>
      <c r="AC497" s="1"/>
      <c r="AD497" s="1"/>
    </row>
    <row r="498" spans="27:30" customFormat="1" x14ac:dyDescent="0.4">
      <c r="AA498" s="1"/>
      <c r="AB498" s="1"/>
      <c r="AC498" s="1"/>
      <c r="AD498" s="1"/>
    </row>
    <row r="499" spans="27:30" customFormat="1" x14ac:dyDescent="0.4">
      <c r="AA499" s="1"/>
      <c r="AB499" s="1"/>
      <c r="AC499" s="1"/>
      <c r="AD499" s="1"/>
    </row>
    <row r="500" spans="27:30" customFormat="1" x14ac:dyDescent="0.4">
      <c r="AA500" s="1"/>
      <c r="AB500" s="1"/>
      <c r="AC500" s="1"/>
      <c r="AD500" s="1"/>
    </row>
    <row r="501" spans="27:30" customFormat="1" x14ac:dyDescent="0.4">
      <c r="AA501" s="1"/>
      <c r="AB501" s="1"/>
      <c r="AC501" s="1"/>
      <c r="AD501" s="1"/>
    </row>
    <row r="502" spans="27:30" customFormat="1" x14ac:dyDescent="0.4">
      <c r="AA502" s="1"/>
      <c r="AB502" s="1"/>
      <c r="AC502" s="1"/>
      <c r="AD502" s="1"/>
    </row>
    <row r="503" spans="27:30" customFormat="1" x14ac:dyDescent="0.4">
      <c r="AA503" s="1"/>
      <c r="AB503" s="1"/>
      <c r="AC503" s="1"/>
      <c r="AD503" s="1"/>
    </row>
    <row r="504" spans="27:30" customFormat="1" x14ac:dyDescent="0.4">
      <c r="AA504" s="1"/>
      <c r="AB504" s="1"/>
      <c r="AC504" s="1"/>
      <c r="AD504" s="1"/>
    </row>
    <row r="505" spans="27:30" customFormat="1" x14ac:dyDescent="0.4">
      <c r="AA505" s="1"/>
      <c r="AB505" s="1"/>
      <c r="AC505" s="1"/>
      <c r="AD505" s="1"/>
    </row>
    <row r="506" spans="27:30" customFormat="1" x14ac:dyDescent="0.4">
      <c r="AA506" s="1"/>
      <c r="AB506" s="1"/>
      <c r="AC506" s="1"/>
      <c r="AD506" s="1"/>
    </row>
    <row r="507" spans="27:30" customFormat="1" x14ac:dyDescent="0.4">
      <c r="AA507" s="1"/>
      <c r="AB507" s="1"/>
      <c r="AC507" s="1"/>
      <c r="AD507" s="1"/>
    </row>
    <row r="508" spans="27:30" customFormat="1" x14ac:dyDescent="0.4">
      <c r="AA508" s="1"/>
      <c r="AB508" s="1"/>
      <c r="AC508" s="1"/>
      <c r="AD508" s="1"/>
    </row>
    <row r="509" spans="27:30" customFormat="1" x14ac:dyDescent="0.4">
      <c r="AA509" s="1"/>
      <c r="AB509" s="1"/>
      <c r="AC509" s="1"/>
      <c r="AD509" s="1"/>
    </row>
    <row r="510" spans="27:30" customFormat="1" x14ac:dyDescent="0.4">
      <c r="AA510" s="1"/>
      <c r="AB510" s="1"/>
      <c r="AC510" s="1"/>
      <c r="AD510" s="1"/>
    </row>
    <row r="511" spans="27:30" customFormat="1" x14ac:dyDescent="0.4">
      <c r="AA511" s="1"/>
      <c r="AB511" s="1"/>
      <c r="AC511" s="1"/>
      <c r="AD511" s="1"/>
    </row>
    <row r="512" spans="27:30" customFormat="1" x14ac:dyDescent="0.4">
      <c r="AA512" s="1"/>
      <c r="AB512" s="1"/>
      <c r="AC512" s="1"/>
      <c r="AD512" s="1"/>
    </row>
    <row r="513" spans="27:30" customFormat="1" x14ac:dyDescent="0.4">
      <c r="AA513" s="1"/>
      <c r="AB513" s="1"/>
      <c r="AC513" s="1"/>
      <c r="AD513" s="1"/>
    </row>
    <row r="514" spans="27:30" customFormat="1" x14ac:dyDescent="0.4">
      <c r="AA514" s="1"/>
      <c r="AB514" s="1"/>
      <c r="AC514" s="1"/>
      <c r="AD514" s="1"/>
    </row>
    <row r="515" spans="27:30" customFormat="1" x14ac:dyDescent="0.4">
      <c r="AA515" s="1"/>
      <c r="AB515" s="1"/>
      <c r="AC515" s="1"/>
      <c r="AD515" s="1"/>
    </row>
    <row r="516" spans="27:30" customFormat="1" x14ac:dyDescent="0.4">
      <c r="AA516" s="1"/>
      <c r="AB516" s="1"/>
      <c r="AC516" s="1"/>
      <c r="AD516" s="1"/>
    </row>
    <row r="517" spans="27:30" customFormat="1" x14ac:dyDescent="0.4">
      <c r="AA517" s="1"/>
      <c r="AB517" s="1"/>
      <c r="AC517" s="1"/>
      <c r="AD517" s="1"/>
    </row>
    <row r="518" spans="27:30" customFormat="1" x14ac:dyDescent="0.4">
      <c r="AA518" s="1"/>
      <c r="AB518" s="1"/>
      <c r="AC518" s="1"/>
      <c r="AD518" s="1"/>
    </row>
    <row r="519" spans="27:30" customFormat="1" x14ac:dyDescent="0.4">
      <c r="AA519" s="1"/>
      <c r="AB519" s="1"/>
      <c r="AC519" s="1"/>
      <c r="AD519" s="1"/>
    </row>
    <row r="520" spans="27:30" customFormat="1" x14ac:dyDescent="0.4">
      <c r="AA520" s="1"/>
      <c r="AB520" s="1"/>
      <c r="AC520" s="1"/>
      <c r="AD520" s="1"/>
    </row>
    <row r="521" spans="27:30" customFormat="1" x14ac:dyDescent="0.4">
      <c r="AA521" s="1"/>
      <c r="AB521" s="1"/>
      <c r="AC521" s="1"/>
      <c r="AD521" s="1"/>
    </row>
    <row r="522" spans="27:30" customFormat="1" x14ac:dyDescent="0.4">
      <c r="AA522" s="1"/>
      <c r="AB522" s="1"/>
      <c r="AC522" s="1"/>
      <c r="AD522" s="1"/>
    </row>
    <row r="523" spans="27:30" customFormat="1" x14ac:dyDescent="0.4">
      <c r="AA523" s="1"/>
      <c r="AB523" s="1"/>
      <c r="AC523" s="1"/>
      <c r="AD523" s="1"/>
    </row>
    <row r="524" spans="27:30" customFormat="1" x14ac:dyDescent="0.4">
      <c r="AA524" s="1"/>
      <c r="AB524" s="1"/>
      <c r="AC524" s="1"/>
      <c r="AD524" s="1"/>
    </row>
    <row r="525" spans="27:30" customFormat="1" x14ac:dyDescent="0.4">
      <c r="AA525" s="1"/>
      <c r="AB525" s="1"/>
      <c r="AC525" s="1"/>
      <c r="AD525" s="1"/>
    </row>
    <row r="526" spans="27:30" customFormat="1" x14ac:dyDescent="0.4">
      <c r="AA526" s="1"/>
      <c r="AB526" s="1"/>
      <c r="AC526" s="1"/>
      <c r="AD526" s="1"/>
    </row>
    <row r="527" spans="27:30" customFormat="1" x14ac:dyDescent="0.4">
      <c r="AA527" s="1"/>
      <c r="AB527" s="1"/>
      <c r="AC527" s="1"/>
      <c r="AD527" s="1"/>
    </row>
    <row r="528" spans="27:30" customFormat="1" x14ac:dyDescent="0.4">
      <c r="AA528" s="1"/>
      <c r="AB528" s="1"/>
      <c r="AC528" s="1"/>
      <c r="AD528" s="1"/>
    </row>
    <row r="529" spans="27:30" customFormat="1" x14ac:dyDescent="0.4">
      <c r="AA529" s="1"/>
      <c r="AB529" s="1"/>
      <c r="AC529" s="1"/>
      <c r="AD529" s="1"/>
    </row>
    <row r="530" spans="27:30" customFormat="1" x14ac:dyDescent="0.4">
      <c r="AA530" s="1"/>
      <c r="AB530" s="1"/>
      <c r="AC530" s="1"/>
      <c r="AD530" s="1"/>
    </row>
    <row r="531" spans="27:30" customFormat="1" x14ac:dyDescent="0.4">
      <c r="AA531" s="1"/>
      <c r="AB531" s="1"/>
      <c r="AC531" s="1"/>
      <c r="AD531" s="1"/>
    </row>
    <row r="532" spans="27:30" customFormat="1" x14ac:dyDescent="0.4">
      <c r="AA532" s="1"/>
      <c r="AB532" s="1"/>
      <c r="AC532" s="1"/>
      <c r="AD532" s="1"/>
    </row>
    <row r="533" spans="27:30" customFormat="1" x14ac:dyDescent="0.4">
      <c r="AA533" s="1"/>
      <c r="AB533" s="1"/>
      <c r="AC533" s="1"/>
      <c r="AD533" s="1"/>
    </row>
    <row r="534" spans="27:30" customFormat="1" x14ac:dyDescent="0.4">
      <c r="AA534" s="1"/>
      <c r="AB534" s="1"/>
      <c r="AC534" s="1"/>
      <c r="AD534" s="1"/>
    </row>
    <row r="535" spans="27:30" customFormat="1" x14ac:dyDescent="0.4">
      <c r="AA535" s="1"/>
      <c r="AB535" s="1"/>
      <c r="AC535" s="1"/>
      <c r="AD535" s="1"/>
    </row>
    <row r="536" spans="27:30" customFormat="1" x14ac:dyDescent="0.4">
      <c r="AA536" s="1"/>
      <c r="AB536" s="1"/>
      <c r="AC536" s="1"/>
      <c r="AD536" s="1"/>
    </row>
    <row r="537" spans="27:30" customFormat="1" x14ac:dyDescent="0.4">
      <c r="AA537" s="1"/>
      <c r="AB537" s="1"/>
      <c r="AC537" s="1"/>
      <c r="AD537" s="1"/>
    </row>
    <row r="538" spans="27:30" customFormat="1" x14ac:dyDescent="0.4">
      <c r="AA538" s="1"/>
      <c r="AB538" s="1"/>
      <c r="AC538" s="1"/>
      <c r="AD538" s="1"/>
    </row>
    <row r="539" spans="27:30" customFormat="1" x14ac:dyDescent="0.4">
      <c r="AA539" s="1"/>
      <c r="AB539" s="1"/>
      <c r="AC539" s="1"/>
      <c r="AD539" s="1"/>
    </row>
    <row r="540" spans="27:30" customFormat="1" x14ac:dyDescent="0.4">
      <c r="AA540" s="1"/>
      <c r="AB540" s="1"/>
      <c r="AC540" s="1"/>
      <c r="AD540" s="1"/>
    </row>
    <row r="541" spans="27:30" customFormat="1" x14ac:dyDescent="0.4">
      <c r="AA541" s="1"/>
      <c r="AB541" s="1"/>
      <c r="AC541" s="1"/>
      <c r="AD541" s="1"/>
    </row>
    <row r="542" spans="27:30" customFormat="1" x14ac:dyDescent="0.4">
      <c r="AA542" s="1"/>
      <c r="AB542" s="1"/>
      <c r="AC542" s="1"/>
      <c r="AD542" s="1"/>
    </row>
    <row r="543" spans="27:30" customFormat="1" x14ac:dyDescent="0.4">
      <c r="AA543" s="1"/>
      <c r="AB543" s="1"/>
      <c r="AC543" s="1"/>
      <c r="AD543" s="1"/>
    </row>
    <row r="544" spans="27:30" customFormat="1" x14ac:dyDescent="0.4">
      <c r="AA544" s="1"/>
      <c r="AB544" s="1"/>
      <c r="AC544" s="1"/>
      <c r="AD544" s="1"/>
    </row>
    <row r="545" spans="27:30" customFormat="1" x14ac:dyDescent="0.4">
      <c r="AA545" s="1"/>
      <c r="AB545" s="1"/>
      <c r="AC545" s="1"/>
      <c r="AD545" s="1"/>
    </row>
    <row r="546" spans="27:30" customFormat="1" x14ac:dyDescent="0.4">
      <c r="AA546" s="1"/>
      <c r="AB546" s="1"/>
      <c r="AC546" s="1"/>
      <c r="AD546" s="1"/>
    </row>
    <row r="547" spans="27:30" customFormat="1" x14ac:dyDescent="0.4">
      <c r="AA547" s="1"/>
      <c r="AB547" s="1"/>
      <c r="AC547" s="1"/>
      <c r="AD547" s="1"/>
    </row>
    <row r="548" spans="27:30" customFormat="1" x14ac:dyDescent="0.4">
      <c r="AA548" s="1"/>
      <c r="AB548" s="1"/>
      <c r="AC548" s="1"/>
      <c r="AD548" s="1"/>
    </row>
    <row r="549" spans="27:30" customFormat="1" x14ac:dyDescent="0.4">
      <c r="AA549" s="1"/>
      <c r="AB549" s="1"/>
      <c r="AC549" s="1"/>
      <c r="AD549" s="1"/>
    </row>
    <row r="550" spans="27:30" customFormat="1" x14ac:dyDescent="0.4">
      <c r="AA550" s="1"/>
      <c r="AB550" s="1"/>
      <c r="AC550" s="1"/>
      <c r="AD550" s="1"/>
    </row>
    <row r="551" spans="27:30" customFormat="1" x14ac:dyDescent="0.4">
      <c r="AA551" s="1"/>
      <c r="AB551" s="1"/>
      <c r="AC551" s="1"/>
      <c r="AD551" s="1"/>
    </row>
    <row r="552" spans="27:30" customFormat="1" x14ac:dyDescent="0.4">
      <c r="AA552" s="1"/>
      <c r="AB552" s="1"/>
      <c r="AC552" s="1"/>
      <c r="AD552" s="1"/>
    </row>
    <row r="553" spans="27:30" customFormat="1" x14ac:dyDescent="0.4">
      <c r="AA553" s="1"/>
      <c r="AB553" s="1"/>
      <c r="AC553" s="1"/>
      <c r="AD553" s="1"/>
    </row>
    <row r="554" spans="27:30" customFormat="1" x14ac:dyDescent="0.4">
      <c r="AA554" s="1"/>
      <c r="AB554" s="1"/>
      <c r="AC554" s="1"/>
      <c r="AD554" s="1"/>
    </row>
    <row r="555" spans="27:30" customFormat="1" x14ac:dyDescent="0.4">
      <c r="AA555" s="1"/>
      <c r="AB555" s="1"/>
      <c r="AC555" s="1"/>
      <c r="AD555" s="1"/>
    </row>
    <row r="556" spans="27:30" customFormat="1" x14ac:dyDescent="0.4">
      <c r="AA556" s="1"/>
      <c r="AB556" s="1"/>
      <c r="AC556" s="1"/>
      <c r="AD556" s="1"/>
    </row>
    <row r="557" spans="27:30" customFormat="1" x14ac:dyDescent="0.4">
      <c r="AA557" s="1"/>
      <c r="AB557" s="1"/>
      <c r="AC557" s="1"/>
      <c r="AD557" s="1"/>
    </row>
    <row r="558" spans="27:30" customFormat="1" x14ac:dyDescent="0.4">
      <c r="AA558" s="1"/>
      <c r="AB558" s="1"/>
      <c r="AC558" s="1"/>
      <c r="AD558" s="1"/>
    </row>
    <row r="559" spans="27:30" customFormat="1" x14ac:dyDescent="0.4">
      <c r="AA559" s="1"/>
      <c r="AB559" s="1"/>
      <c r="AC559" s="1"/>
      <c r="AD559" s="1"/>
    </row>
    <row r="560" spans="27:30" customFormat="1" x14ac:dyDescent="0.4">
      <c r="AA560" s="1"/>
      <c r="AB560" s="1"/>
      <c r="AC560" s="1"/>
      <c r="AD560" s="1"/>
    </row>
    <row r="561" spans="27:30" customFormat="1" x14ac:dyDescent="0.4">
      <c r="AA561" s="1"/>
      <c r="AB561" s="1"/>
      <c r="AC561" s="1"/>
      <c r="AD561" s="1"/>
    </row>
    <row r="562" spans="27:30" customFormat="1" x14ac:dyDescent="0.4">
      <c r="AA562" s="1"/>
      <c r="AB562" s="1"/>
      <c r="AC562" s="1"/>
      <c r="AD562" s="1"/>
    </row>
    <row r="563" spans="27:30" customFormat="1" x14ac:dyDescent="0.4">
      <c r="AA563" s="1"/>
      <c r="AB563" s="1"/>
      <c r="AC563" s="1"/>
      <c r="AD563" s="1"/>
    </row>
    <row r="564" spans="27:30" customFormat="1" x14ac:dyDescent="0.4">
      <c r="AA564" s="1"/>
      <c r="AB564" s="1"/>
      <c r="AC564" s="1"/>
      <c r="AD564" s="1"/>
    </row>
    <row r="565" spans="27:30" customFormat="1" x14ac:dyDescent="0.4">
      <c r="AA565" s="1"/>
      <c r="AB565" s="1"/>
      <c r="AC565" s="1"/>
      <c r="AD565" s="1"/>
    </row>
    <row r="566" spans="27:30" customFormat="1" x14ac:dyDescent="0.4">
      <c r="AA566" s="1"/>
      <c r="AB566" s="1"/>
      <c r="AC566" s="1"/>
      <c r="AD566" s="1"/>
    </row>
    <row r="567" spans="27:30" customFormat="1" x14ac:dyDescent="0.4">
      <c r="AA567" s="1"/>
      <c r="AB567" s="1"/>
      <c r="AC567" s="1"/>
      <c r="AD567" s="1"/>
    </row>
    <row r="568" spans="27:30" customFormat="1" x14ac:dyDescent="0.4">
      <c r="AA568" s="1"/>
      <c r="AB568" s="1"/>
      <c r="AC568" s="1"/>
      <c r="AD568" s="1"/>
    </row>
    <row r="569" spans="27:30" customFormat="1" x14ac:dyDescent="0.4">
      <c r="AA569" s="1"/>
      <c r="AB569" s="1"/>
      <c r="AC569" s="1"/>
      <c r="AD569" s="1"/>
    </row>
    <row r="570" spans="27:30" customFormat="1" x14ac:dyDescent="0.4">
      <c r="AA570" s="1"/>
      <c r="AB570" s="1"/>
      <c r="AC570" s="1"/>
      <c r="AD570" s="1"/>
    </row>
    <row r="571" spans="27:30" customFormat="1" x14ac:dyDescent="0.4">
      <c r="AA571" s="1"/>
      <c r="AB571" s="1"/>
      <c r="AC571" s="1"/>
      <c r="AD571" s="1"/>
    </row>
    <row r="572" spans="27:30" customFormat="1" x14ac:dyDescent="0.4">
      <c r="AA572" s="1"/>
      <c r="AB572" s="1"/>
      <c r="AC572" s="1"/>
      <c r="AD572" s="1"/>
    </row>
    <row r="573" spans="27:30" customFormat="1" x14ac:dyDescent="0.4">
      <c r="AA573" s="1"/>
      <c r="AB573" s="1"/>
      <c r="AC573" s="1"/>
      <c r="AD573" s="1"/>
    </row>
    <row r="574" spans="27:30" customFormat="1" x14ac:dyDescent="0.4">
      <c r="AA574" s="1"/>
      <c r="AB574" s="1"/>
      <c r="AC574" s="1"/>
      <c r="AD574" s="1"/>
    </row>
    <row r="575" spans="27:30" customFormat="1" x14ac:dyDescent="0.4">
      <c r="AA575" s="1"/>
      <c r="AB575" s="1"/>
      <c r="AC575" s="1"/>
      <c r="AD575" s="1"/>
    </row>
    <row r="576" spans="27:30" customFormat="1" x14ac:dyDescent="0.4">
      <c r="AA576" s="1"/>
      <c r="AB576" s="1"/>
      <c r="AC576" s="1"/>
      <c r="AD576" s="1"/>
    </row>
    <row r="577" spans="27:30" customFormat="1" x14ac:dyDescent="0.4">
      <c r="AA577" s="1"/>
      <c r="AB577" s="1"/>
      <c r="AC577" s="1"/>
      <c r="AD577" s="1"/>
    </row>
    <row r="578" spans="27:30" customFormat="1" x14ac:dyDescent="0.4">
      <c r="AA578" s="1"/>
      <c r="AB578" s="1"/>
      <c r="AC578" s="1"/>
      <c r="AD578" s="1"/>
    </row>
    <row r="579" spans="27:30" customFormat="1" x14ac:dyDescent="0.4">
      <c r="AA579" s="1"/>
      <c r="AB579" s="1"/>
      <c r="AC579" s="1"/>
      <c r="AD579" s="1"/>
    </row>
    <row r="580" spans="27:30" customFormat="1" x14ac:dyDescent="0.4">
      <c r="AA580" s="1"/>
      <c r="AB580" s="1"/>
      <c r="AC580" s="1"/>
      <c r="AD580" s="1"/>
    </row>
    <row r="581" spans="27:30" customFormat="1" x14ac:dyDescent="0.4">
      <c r="AA581" s="1"/>
      <c r="AB581" s="1"/>
      <c r="AC581" s="1"/>
      <c r="AD581" s="1"/>
    </row>
    <row r="582" spans="27:30" customFormat="1" x14ac:dyDescent="0.4">
      <c r="AA582" s="1"/>
      <c r="AB582" s="1"/>
      <c r="AC582" s="1"/>
      <c r="AD582" s="1"/>
    </row>
    <row r="583" spans="27:30" customFormat="1" x14ac:dyDescent="0.4">
      <c r="AA583" s="1"/>
      <c r="AB583" s="1"/>
      <c r="AC583" s="1"/>
      <c r="AD583" s="1"/>
    </row>
    <row r="584" spans="27:30" customFormat="1" x14ac:dyDescent="0.4">
      <c r="AA584" s="1"/>
      <c r="AB584" s="1"/>
      <c r="AC584" s="1"/>
      <c r="AD584" s="1"/>
    </row>
    <row r="585" spans="27:30" customFormat="1" x14ac:dyDescent="0.4">
      <c r="AA585" s="1"/>
      <c r="AB585" s="1"/>
      <c r="AC585" s="1"/>
      <c r="AD585" s="1"/>
    </row>
    <row r="586" spans="27:30" customFormat="1" x14ac:dyDescent="0.4">
      <c r="AA586" s="1"/>
      <c r="AB586" s="1"/>
      <c r="AC586" s="1"/>
      <c r="AD586" s="1"/>
    </row>
    <row r="587" spans="27:30" customFormat="1" x14ac:dyDescent="0.4">
      <c r="AA587" s="1"/>
      <c r="AB587" s="1"/>
      <c r="AC587" s="1"/>
      <c r="AD587" s="1"/>
    </row>
    <row r="588" spans="27:30" customFormat="1" x14ac:dyDescent="0.4">
      <c r="AA588" s="1"/>
      <c r="AB588" s="1"/>
      <c r="AC588" s="1"/>
      <c r="AD588" s="1"/>
    </row>
    <row r="589" spans="27:30" customFormat="1" x14ac:dyDescent="0.4">
      <c r="AA589" s="1"/>
      <c r="AB589" s="1"/>
      <c r="AC589" s="1"/>
      <c r="AD589" s="1"/>
    </row>
    <row r="590" spans="27:30" customFormat="1" x14ac:dyDescent="0.4">
      <c r="AA590" s="1"/>
      <c r="AB590" s="1"/>
      <c r="AC590" s="1"/>
      <c r="AD590" s="1"/>
    </row>
    <row r="591" spans="27:30" customFormat="1" x14ac:dyDescent="0.4">
      <c r="AA591" s="1"/>
      <c r="AB591" s="1"/>
      <c r="AC591" s="1"/>
      <c r="AD591" s="1"/>
    </row>
    <row r="592" spans="27:30" customFormat="1" x14ac:dyDescent="0.4">
      <c r="AA592" s="1"/>
      <c r="AB592" s="1"/>
      <c r="AC592" s="1"/>
      <c r="AD592" s="1"/>
    </row>
    <row r="593" spans="27:30" customFormat="1" x14ac:dyDescent="0.4">
      <c r="AA593" s="1"/>
      <c r="AB593" s="1"/>
      <c r="AC593" s="1"/>
      <c r="AD593" s="1"/>
    </row>
    <row r="594" spans="27:30" customFormat="1" x14ac:dyDescent="0.4">
      <c r="AA594" s="1"/>
      <c r="AB594" s="1"/>
      <c r="AC594" s="1"/>
      <c r="AD594" s="1"/>
    </row>
    <row r="595" spans="27:30" customFormat="1" x14ac:dyDescent="0.4">
      <c r="AA595" s="1"/>
      <c r="AB595" s="1"/>
      <c r="AC595" s="1"/>
      <c r="AD595" s="1"/>
    </row>
    <row r="596" spans="27:30" customFormat="1" x14ac:dyDescent="0.4">
      <c r="AA596" s="1"/>
      <c r="AB596" s="1"/>
      <c r="AC596" s="1"/>
      <c r="AD596" s="1"/>
    </row>
    <row r="597" spans="27:30" customFormat="1" x14ac:dyDescent="0.4">
      <c r="AA597" s="1"/>
      <c r="AB597" s="1"/>
      <c r="AC597" s="1"/>
      <c r="AD597" s="1"/>
    </row>
    <row r="598" spans="27:30" customFormat="1" x14ac:dyDescent="0.4">
      <c r="AA598" s="1"/>
      <c r="AB598" s="1"/>
      <c r="AC598" s="1"/>
      <c r="AD598" s="1"/>
    </row>
    <row r="599" spans="27:30" customFormat="1" x14ac:dyDescent="0.4">
      <c r="AA599" s="1"/>
      <c r="AB599" s="1"/>
      <c r="AC599" s="1"/>
      <c r="AD599" s="1"/>
    </row>
    <row r="600" spans="27:30" customFormat="1" x14ac:dyDescent="0.4">
      <c r="AA600" s="1"/>
      <c r="AB600" s="1"/>
      <c r="AC600" s="1"/>
      <c r="AD600" s="1"/>
    </row>
    <row r="601" spans="27:30" customFormat="1" x14ac:dyDescent="0.4">
      <c r="AA601" s="1"/>
      <c r="AB601" s="1"/>
      <c r="AC601" s="1"/>
      <c r="AD601" s="1"/>
    </row>
    <row r="602" spans="27:30" customFormat="1" x14ac:dyDescent="0.4">
      <c r="AA602" s="1"/>
      <c r="AB602" s="1"/>
      <c r="AC602" s="1"/>
      <c r="AD602" s="1"/>
    </row>
    <row r="603" spans="27:30" customFormat="1" x14ac:dyDescent="0.4">
      <c r="AA603" s="1"/>
      <c r="AB603" s="1"/>
      <c r="AC603" s="1"/>
      <c r="AD603" s="1"/>
    </row>
    <row r="604" spans="27:30" customFormat="1" x14ac:dyDescent="0.4">
      <c r="AA604" s="1"/>
      <c r="AB604" s="1"/>
      <c r="AC604" s="1"/>
      <c r="AD604" s="1"/>
    </row>
    <row r="605" spans="27:30" customFormat="1" x14ac:dyDescent="0.4">
      <c r="AA605" s="1"/>
      <c r="AB605" s="1"/>
      <c r="AC605" s="1"/>
      <c r="AD605" s="1"/>
    </row>
    <row r="606" spans="27:30" customFormat="1" x14ac:dyDescent="0.4">
      <c r="AA606" s="1"/>
      <c r="AB606" s="1"/>
      <c r="AC606" s="1"/>
      <c r="AD606" s="1"/>
    </row>
    <row r="607" spans="27:30" customFormat="1" x14ac:dyDescent="0.4">
      <c r="AA607" s="1"/>
      <c r="AB607" s="1"/>
      <c r="AC607" s="1"/>
      <c r="AD607" s="1"/>
    </row>
    <row r="608" spans="27:30" customFormat="1" x14ac:dyDescent="0.4">
      <c r="AA608" s="1"/>
      <c r="AB608" s="1"/>
      <c r="AC608" s="1"/>
      <c r="AD608" s="1"/>
    </row>
    <row r="609" spans="27:30" customFormat="1" x14ac:dyDescent="0.4">
      <c r="AA609" s="1"/>
      <c r="AB609" s="1"/>
      <c r="AC609" s="1"/>
      <c r="AD609" s="1"/>
    </row>
    <row r="610" spans="27:30" customFormat="1" x14ac:dyDescent="0.4">
      <c r="AA610" s="1"/>
      <c r="AB610" s="1"/>
      <c r="AC610" s="1"/>
      <c r="AD610" s="1"/>
    </row>
    <row r="611" spans="27:30" customFormat="1" x14ac:dyDescent="0.4">
      <c r="AA611" s="1"/>
      <c r="AB611" s="1"/>
      <c r="AC611" s="1"/>
      <c r="AD611" s="1"/>
    </row>
    <row r="612" spans="27:30" customFormat="1" x14ac:dyDescent="0.4">
      <c r="AA612" s="1"/>
      <c r="AB612" s="1"/>
      <c r="AC612" s="1"/>
      <c r="AD612" s="1"/>
    </row>
    <row r="613" spans="27:30" customFormat="1" x14ac:dyDescent="0.4">
      <c r="AA613" s="1"/>
      <c r="AB613" s="1"/>
      <c r="AC613" s="1"/>
      <c r="AD613" s="1"/>
    </row>
    <row r="614" spans="27:30" customFormat="1" x14ac:dyDescent="0.4">
      <c r="AA614" s="1"/>
      <c r="AB614" s="1"/>
      <c r="AC614" s="1"/>
      <c r="AD614" s="1"/>
    </row>
    <row r="615" spans="27:30" customFormat="1" x14ac:dyDescent="0.4">
      <c r="AA615" s="1"/>
      <c r="AB615" s="1"/>
      <c r="AC615" s="1"/>
      <c r="AD615" s="1"/>
    </row>
    <row r="616" spans="27:30" customFormat="1" x14ac:dyDescent="0.4">
      <c r="AA616" s="1"/>
      <c r="AB616" s="1"/>
      <c r="AC616" s="1"/>
      <c r="AD616" s="1"/>
    </row>
    <row r="617" spans="27:30" customFormat="1" x14ac:dyDescent="0.4">
      <c r="AA617" s="1"/>
      <c r="AB617" s="1"/>
      <c r="AC617" s="1"/>
      <c r="AD617" s="1"/>
    </row>
    <row r="618" spans="27:30" customFormat="1" x14ac:dyDescent="0.4">
      <c r="AA618" s="1"/>
      <c r="AB618" s="1"/>
      <c r="AC618" s="1"/>
      <c r="AD618" s="1"/>
    </row>
    <row r="619" spans="27:30" customFormat="1" x14ac:dyDescent="0.4">
      <c r="AA619" s="1"/>
      <c r="AB619" s="1"/>
      <c r="AC619" s="1"/>
      <c r="AD619" s="1"/>
    </row>
    <row r="620" spans="27:30" customFormat="1" x14ac:dyDescent="0.4">
      <c r="AA620" s="1"/>
      <c r="AB620" s="1"/>
      <c r="AC620" s="1"/>
      <c r="AD620" s="1"/>
    </row>
    <row r="621" spans="27:30" customFormat="1" x14ac:dyDescent="0.4">
      <c r="AA621" s="1"/>
      <c r="AB621" s="1"/>
      <c r="AC621" s="1"/>
      <c r="AD621" s="1"/>
    </row>
    <row r="622" spans="27:30" customFormat="1" x14ac:dyDescent="0.4">
      <c r="AA622" s="1"/>
      <c r="AB622" s="1"/>
      <c r="AC622" s="1"/>
      <c r="AD622" s="1"/>
    </row>
    <row r="623" spans="27:30" customFormat="1" x14ac:dyDescent="0.4">
      <c r="AA623" s="1"/>
      <c r="AB623" s="1"/>
      <c r="AC623" s="1"/>
      <c r="AD623" s="1"/>
    </row>
    <row r="624" spans="27:30" customFormat="1" x14ac:dyDescent="0.4">
      <c r="AA624" s="1"/>
      <c r="AB624" s="1"/>
      <c r="AC624" s="1"/>
      <c r="AD624" s="1"/>
    </row>
    <row r="625" spans="27:30" customFormat="1" x14ac:dyDescent="0.4">
      <c r="AA625" s="1"/>
      <c r="AB625" s="1"/>
      <c r="AC625" s="1"/>
      <c r="AD625" s="1"/>
    </row>
    <row r="626" spans="27:30" customFormat="1" x14ac:dyDescent="0.4">
      <c r="AA626" s="1"/>
      <c r="AB626" s="1"/>
      <c r="AC626" s="1"/>
      <c r="AD626" s="1"/>
    </row>
    <row r="627" spans="27:30" customFormat="1" x14ac:dyDescent="0.4">
      <c r="AA627" s="1"/>
      <c r="AB627" s="1"/>
      <c r="AC627" s="1"/>
      <c r="AD627" s="1"/>
    </row>
    <row r="628" spans="27:30" customFormat="1" x14ac:dyDescent="0.4">
      <c r="AA628" s="1"/>
      <c r="AB628" s="1"/>
      <c r="AC628" s="1"/>
      <c r="AD628" s="1"/>
    </row>
    <row r="629" spans="27:30" customFormat="1" x14ac:dyDescent="0.4">
      <c r="AA629" s="1"/>
      <c r="AB629" s="1"/>
      <c r="AC629" s="1"/>
      <c r="AD629" s="1"/>
    </row>
    <row r="630" spans="27:30" customFormat="1" x14ac:dyDescent="0.4">
      <c r="AA630" s="1"/>
      <c r="AB630" s="1"/>
      <c r="AC630" s="1"/>
      <c r="AD630" s="1"/>
    </row>
    <row r="631" spans="27:30" customFormat="1" x14ac:dyDescent="0.4">
      <c r="AA631" s="1"/>
      <c r="AB631" s="1"/>
      <c r="AC631" s="1"/>
      <c r="AD631" s="1"/>
    </row>
    <row r="632" spans="27:30" customFormat="1" x14ac:dyDescent="0.4">
      <c r="AA632" s="1"/>
      <c r="AB632" s="1"/>
      <c r="AC632" s="1"/>
      <c r="AD632" s="1"/>
    </row>
    <row r="633" spans="27:30" customFormat="1" x14ac:dyDescent="0.4">
      <c r="AA633" s="1"/>
      <c r="AB633" s="1"/>
      <c r="AC633" s="1"/>
      <c r="AD633" s="1"/>
    </row>
    <row r="634" spans="27:30" customFormat="1" x14ac:dyDescent="0.4">
      <c r="AA634" s="1"/>
      <c r="AB634" s="1"/>
      <c r="AC634" s="1"/>
      <c r="AD634" s="1"/>
    </row>
    <row r="635" spans="27:30" customFormat="1" x14ac:dyDescent="0.4">
      <c r="AA635" s="1"/>
      <c r="AB635" s="1"/>
      <c r="AC635" s="1"/>
      <c r="AD635" s="1"/>
    </row>
    <row r="636" spans="27:30" customFormat="1" x14ac:dyDescent="0.4">
      <c r="AA636" s="1"/>
      <c r="AB636" s="1"/>
      <c r="AC636" s="1"/>
      <c r="AD636" s="1"/>
    </row>
    <row r="637" spans="27:30" customFormat="1" x14ac:dyDescent="0.4">
      <c r="AA637" s="1"/>
      <c r="AB637" s="1"/>
      <c r="AC637" s="1"/>
      <c r="AD637" s="1"/>
    </row>
    <row r="638" spans="27:30" customFormat="1" x14ac:dyDescent="0.4">
      <c r="AA638" s="1"/>
      <c r="AB638" s="1"/>
      <c r="AC638" s="1"/>
      <c r="AD638" s="1"/>
    </row>
    <row r="639" spans="27:30" customFormat="1" x14ac:dyDescent="0.4">
      <c r="AA639" s="1"/>
      <c r="AB639" s="1"/>
      <c r="AC639" s="1"/>
      <c r="AD639" s="1"/>
    </row>
    <row r="640" spans="27:30" customFormat="1" x14ac:dyDescent="0.4">
      <c r="AA640" s="1"/>
      <c r="AB640" s="1"/>
      <c r="AC640" s="1"/>
      <c r="AD640" s="1"/>
    </row>
    <row r="641" spans="27:30" customFormat="1" x14ac:dyDescent="0.4">
      <c r="AA641" s="1"/>
      <c r="AB641" s="1"/>
      <c r="AC641" s="1"/>
      <c r="AD641" s="1"/>
    </row>
    <row r="642" spans="27:30" customFormat="1" x14ac:dyDescent="0.4">
      <c r="AA642" s="1"/>
      <c r="AB642" s="1"/>
      <c r="AC642" s="1"/>
      <c r="AD642" s="1"/>
    </row>
    <row r="643" spans="27:30" customFormat="1" x14ac:dyDescent="0.4">
      <c r="AA643" s="1"/>
      <c r="AB643" s="1"/>
      <c r="AC643" s="1"/>
      <c r="AD643" s="1"/>
    </row>
    <row r="644" spans="27:30" customFormat="1" x14ac:dyDescent="0.4">
      <c r="AA644" s="1"/>
      <c r="AB644" s="1"/>
      <c r="AC644" s="1"/>
      <c r="AD644" s="1"/>
    </row>
    <row r="645" spans="27:30" customFormat="1" x14ac:dyDescent="0.4">
      <c r="AA645" s="1"/>
      <c r="AB645" s="1"/>
      <c r="AC645" s="1"/>
      <c r="AD645" s="1"/>
    </row>
    <row r="646" spans="27:30" customFormat="1" x14ac:dyDescent="0.4">
      <c r="AA646" s="1"/>
      <c r="AB646" s="1"/>
      <c r="AC646" s="1"/>
      <c r="AD646" s="1"/>
    </row>
    <row r="647" spans="27:30" customFormat="1" x14ac:dyDescent="0.4">
      <c r="AA647" s="1"/>
      <c r="AB647" s="1"/>
      <c r="AC647" s="1"/>
      <c r="AD647" s="1"/>
    </row>
    <row r="648" spans="27:30" customFormat="1" x14ac:dyDescent="0.4">
      <c r="AA648" s="1"/>
      <c r="AB648" s="1"/>
      <c r="AC648" s="1"/>
      <c r="AD648" s="1"/>
    </row>
    <row r="649" spans="27:30" customFormat="1" x14ac:dyDescent="0.4">
      <c r="AA649" s="1"/>
      <c r="AB649" s="1"/>
      <c r="AC649" s="1"/>
      <c r="AD649" s="1"/>
    </row>
    <row r="650" spans="27:30" customFormat="1" x14ac:dyDescent="0.4">
      <c r="AA650" s="1"/>
      <c r="AB650" s="1"/>
      <c r="AC650" s="1"/>
      <c r="AD650" s="1"/>
    </row>
    <row r="651" spans="27:30" customFormat="1" x14ac:dyDescent="0.4">
      <c r="AA651" s="1"/>
      <c r="AB651" s="1"/>
      <c r="AC651" s="1"/>
      <c r="AD651" s="1"/>
    </row>
    <row r="652" spans="27:30" customFormat="1" x14ac:dyDescent="0.4">
      <c r="AA652" s="1"/>
      <c r="AB652" s="1"/>
      <c r="AC652" s="1"/>
      <c r="AD652" s="1"/>
    </row>
    <row r="653" spans="27:30" customFormat="1" x14ac:dyDescent="0.4">
      <c r="AA653" s="1"/>
      <c r="AB653" s="1"/>
      <c r="AC653" s="1"/>
      <c r="AD653" s="1"/>
    </row>
    <row r="654" spans="27:30" customFormat="1" x14ac:dyDescent="0.4">
      <c r="AA654" s="1"/>
      <c r="AB654" s="1"/>
      <c r="AC654" s="1"/>
      <c r="AD654" s="1"/>
    </row>
    <row r="655" spans="27:30" customFormat="1" x14ac:dyDescent="0.4">
      <c r="AA655" s="1"/>
      <c r="AB655" s="1"/>
      <c r="AC655" s="1"/>
      <c r="AD655" s="1"/>
    </row>
    <row r="656" spans="27:30" customFormat="1" x14ac:dyDescent="0.4">
      <c r="AA656" s="1"/>
      <c r="AB656" s="1"/>
      <c r="AC656" s="1"/>
      <c r="AD656" s="1"/>
    </row>
    <row r="657" spans="27:30" customFormat="1" x14ac:dyDescent="0.4">
      <c r="AA657" s="1"/>
      <c r="AB657" s="1"/>
      <c r="AC657" s="1"/>
      <c r="AD657" s="1"/>
    </row>
    <row r="658" spans="27:30" customFormat="1" x14ac:dyDescent="0.4">
      <c r="AA658" s="1"/>
      <c r="AB658" s="1"/>
      <c r="AC658" s="1"/>
      <c r="AD658" s="1"/>
    </row>
    <row r="659" spans="27:30" customFormat="1" x14ac:dyDescent="0.4">
      <c r="AA659" s="1"/>
      <c r="AB659" s="1"/>
      <c r="AC659" s="1"/>
      <c r="AD659" s="1"/>
    </row>
    <row r="660" spans="27:30" customFormat="1" x14ac:dyDescent="0.4">
      <c r="AA660" s="1"/>
      <c r="AB660" s="1"/>
      <c r="AC660" s="1"/>
      <c r="AD660" s="1"/>
    </row>
    <row r="661" spans="27:30" customFormat="1" x14ac:dyDescent="0.4">
      <c r="AA661" s="1"/>
      <c r="AB661" s="1"/>
      <c r="AC661" s="1"/>
      <c r="AD661" s="1"/>
    </row>
    <row r="662" spans="27:30" customFormat="1" x14ac:dyDescent="0.4">
      <c r="AA662" s="1"/>
      <c r="AB662" s="1"/>
      <c r="AC662" s="1"/>
      <c r="AD662" s="1"/>
    </row>
    <row r="663" spans="27:30" customFormat="1" x14ac:dyDescent="0.4">
      <c r="AA663" s="1"/>
      <c r="AB663" s="1"/>
      <c r="AC663" s="1"/>
      <c r="AD663" s="1"/>
    </row>
    <row r="664" spans="27:30" customFormat="1" x14ac:dyDescent="0.4">
      <c r="AA664" s="1"/>
      <c r="AB664" s="1"/>
      <c r="AC664" s="1"/>
      <c r="AD664" s="1"/>
    </row>
    <row r="665" spans="27:30" customFormat="1" x14ac:dyDescent="0.4">
      <c r="AA665" s="1"/>
      <c r="AB665" s="1"/>
      <c r="AC665" s="1"/>
      <c r="AD665" s="1"/>
    </row>
    <row r="666" spans="27:30" customFormat="1" x14ac:dyDescent="0.4">
      <c r="AA666" s="1"/>
      <c r="AB666" s="1"/>
      <c r="AC666" s="1"/>
      <c r="AD666" s="1"/>
    </row>
    <row r="667" spans="27:30" customFormat="1" x14ac:dyDescent="0.4">
      <c r="AA667" s="1"/>
      <c r="AB667" s="1"/>
      <c r="AC667" s="1"/>
      <c r="AD667" s="1"/>
    </row>
    <row r="668" spans="27:30" customFormat="1" x14ac:dyDescent="0.4">
      <c r="AA668" s="1"/>
      <c r="AB668" s="1"/>
      <c r="AC668" s="1"/>
      <c r="AD668" s="1"/>
    </row>
    <row r="669" spans="27:30" customFormat="1" x14ac:dyDescent="0.4">
      <c r="AA669" s="1"/>
      <c r="AB669" s="1"/>
      <c r="AC669" s="1"/>
      <c r="AD669" s="1"/>
    </row>
    <row r="670" spans="27:30" customFormat="1" x14ac:dyDescent="0.4">
      <c r="AA670" s="1"/>
      <c r="AB670" s="1"/>
      <c r="AC670" s="1"/>
      <c r="AD670" s="1"/>
    </row>
    <row r="671" spans="27:30" customFormat="1" x14ac:dyDescent="0.4">
      <c r="AA671" s="1"/>
      <c r="AB671" s="1"/>
      <c r="AC671" s="1"/>
      <c r="AD671" s="1"/>
    </row>
    <row r="672" spans="27:30" customFormat="1" x14ac:dyDescent="0.4">
      <c r="AA672" s="1"/>
      <c r="AB672" s="1"/>
      <c r="AC672" s="1"/>
      <c r="AD672" s="1"/>
    </row>
    <row r="673" spans="27:30" customFormat="1" x14ac:dyDescent="0.4">
      <c r="AA673" s="1"/>
      <c r="AB673" s="1"/>
      <c r="AC673" s="1"/>
      <c r="AD673" s="1"/>
    </row>
    <row r="674" spans="27:30" customFormat="1" x14ac:dyDescent="0.4">
      <c r="AA674" s="1"/>
      <c r="AB674" s="1"/>
      <c r="AC674" s="1"/>
      <c r="AD674" s="1"/>
    </row>
    <row r="675" spans="27:30" customFormat="1" x14ac:dyDescent="0.4">
      <c r="AA675" s="1"/>
      <c r="AB675" s="1"/>
      <c r="AC675" s="1"/>
      <c r="AD675" s="1"/>
    </row>
    <row r="676" spans="27:30" customFormat="1" x14ac:dyDescent="0.4">
      <c r="AA676" s="1"/>
      <c r="AB676" s="1"/>
      <c r="AC676" s="1"/>
      <c r="AD676" s="1"/>
    </row>
    <row r="677" spans="27:30" customFormat="1" x14ac:dyDescent="0.4">
      <c r="AA677" s="1"/>
      <c r="AB677" s="1"/>
      <c r="AC677" s="1"/>
      <c r="AD677" s="1"/>
    </row>
    <row r="678" spans="27:30" customFormat="1" x14ac:dyDescent="0.4">
      <c r="AA678" s="1"/>
      <c r="AB678" s="1"/>
      <c r="AC678" s="1"/>
      <c r="AD678" s="1"/>
    </row>
    <row r="679" spans="27:30" customFormat="1" x14ac:dyDescent="0.4">
      <c r="AA679" s="1"/>
      <c r="AB679" s="1"/>
      <c r="AC679" s="1"/>
      <c r="AD679" s="1"/>
    </row>
    <row r="680" spans="27:30" customFormat="1" x14ac:dyDescent="0.4">
      <c r="AA680" s="1"/>
      <c r="AB680" s="1"/>
      <c r="AC680" s="1"/>
      <c r="AD680" s="1"/>
    </row>
    <row r="681" spans="27:30" customFormat="1" x14ac:dyDescent="0.4">
      <c r="AA681" s="1"/>
      <c r="AB681" s="1"/>
      <c r="AC681" s="1"/>
      <c r="AD681" s="1"/>
    </row>
    <row r="682" spans="27:30" customFormat="1" x14ac:dyDescent="0.4">
      <c r="AA682" s="1"/>
      <c r="AB682" s="1"/>
      <c r="AC682" s="1"/>
      <c r="AD682" s="1"/>
    </row>
    <row r="683" spans="27:30" customFormat="1" x14ac:dyDescent="0.4">
      <c r="AA683" s="1"/>
      <c r="AB683" s="1"/>
      <c r="AC683" s="1"/>
      <c r="AD683" s="1"/>
    </row>
    <row r="684" spans="27:30" customFormat="1" x14ac:dyDescent="0.4">
      <c r="AA684" s="1"/>
      <c r="AB684" s="1"/>
      <c r="AC684" s="1"/>
      <c r="AD684" s="1"/>
    </row>
    <row r="685" spans="27:30" customFormat="1" x14ac:dyDescent="0.4">
      <c r="AA685" s="1"/>
      <c r="AB685" s="1"/>
      <c r="AC685" s="1"/>
      <c r="AD685" s="1"/>
    </row>
    <row r="686" spans="27:30" customFormat="1" x14ac:dyDescent="0.4">
      <c r="AA686" s="1"/>
      <c r="AB686" s="1"/>
      <c r="AC686" s="1"/>
      <c r="AD686" s="1"/>
    </row>
    <row r="687" spans="27:30" customFormat="1" x14ac:dyDescent="0.4">
      <c r="AA687" s="1"/>
      <c r="AB687" s="1"/>
      <c r="AC687" s="1"/>
      <c r="AD687" s="1"/>
    </row>
    <row r="688" spans="27:30" customFormat="1" x14ac:dyDescent="0.4">
      <c r="AA688" s="1"/>
      <c r="AB688" s="1"/>
      <c r="AC688" s="1"/>
      <c r="AD688" s="1"/>
    </row>
    <row r="689" spans="27:30" customFormat="1" x14ac:dyDescent="0.4">
      <c r="AA689" s="1"/>
      <c r="AB689" s="1"/>
      <c r="AC689" s="1"/>
      <c r="AD689" s="1"/>
    </row>
    <row r="690" spans="27:30" customFormat="1" x14ac:dyDescent="0.4">
      <c r="AA690" s="1"/>
      <c r="AB690" s="1"/>
      <c r="AC690" s="1"/>
      <c r="AD690" s="1"/>
    </row>
    <row r="691" spans="27:30" customFormat="1" x14ac:dyDescent="0.4">
      <c r="AA691" s="1"/>
      <c r="AB691" s="1"/>
      <c r="AC691" s="1"/>
      <c r="AD691" s="1"/>
    </row>
    <row r="692" spans="27:30" customFormat="1" x14ac:dyDescent="0.4">
      <c r="AA692" s="1"/>
      <c r="AB692" s="1"/>
      <c r="AC692" s="1"/>
      <c r="AD692" s="1"/>
    </row>
    <row r="693" spans="27:30" customFormat="1" x14ac:dyDescent="0.4">
      <c r="AA693" s="1"/>
      <c r="AB693" s="1"/>
      <c r="AC693" s="1"/>
      <c r="AD693" s="1"/>
    </row>
    <row r="694" spans="27:30" customFormat="1" x14ac:dyDescent="0.4">
      <c r="AA694" s="1"/>
      <c r="AB694" s="1"/>
      <c r="AC694" s="1"/>
      <c r="AD694" s="1"/>
    </row>
    <row r="695" spans="27:30" customFormat="1" x14ac:dyDescent="0.4">
      <c r="AA695" s="1"/>
      <c r="AB695" s="1"/>
      <c r="AC695" s="1"/>
      <c r="AD695" s="1"/>
    </row>
    <row r="696" spans="27:30" customFormat="1" x14ac:dyDescent="0.4">
      <c r="AA696" s="1"/>
      <c r="AB696" s="1"/>
      <c r="AC696" s="1"/>
      <c r="AD696" s="1"/>
    </row>
    <row r="697" spans="27:30" customFormat="1" x14ac:dyDescent="0.4">
      <c r="AA697" s="1"/>
      <c r="AB697" s="1"/>
      <c r="AC697" s="1"/>
      <c r="AD697" s="1"/>
    </row>
    <row r="698" spans="27:30" customFormat="1" x14ac:dyDescent="0.4">
      <c r="AA698" s="1"/>
      <c r="AB698" s="1"/>
      <c r="AC698" s="1"/>
      <c r="AD698" s="1"/>
    </row>
    <row r="699" spans="27:30" customFormat="1" x14ac:dyDescent="0.4">
      <c r="AA699" s="1"/>
      <c r="AB699" s="1"/>
      <c r="AC699" s="1"/>
      <c r="AD699" s="1"/>
    </row>
    <row r="700" spans="27:30" customFormat="1" x14ac:dyDescent="0.4">
      <c r="AA700" s="1"/>
      <c r="AB700" s="1"/>
      <c r="AC700" s="1"/>
      <c r="AD700" s="1"/>
    </row>
    <row r="701" spans="27:30" customFormat="1" x14ac:dyDescent="0.4">
      <c r="AA701" s="1"/>
      <c r="AB701" s="1"/>
      <c r="AC701" s="1"/>
      <c r="AD701" s="1"/>
    </row>
    <row r="702" spans="27:30" customFormat="1" x14ac:dyDescent="0.4">
      <c r="AA702" s="1"/>
      <c r="AB702" s="1"/>
      <c r="AC702" s="1"/>
      <c r="AD702" s="1"/>
    </row>
    <row r="703" spans="27:30" customFormat="1" x14ac:dyDescent="0.4">
      <c r="AA703" s="1"/>
      <c r="AB703" s="1"/>
      <c r="AC703" s="1"/>
      <c r="AD703" s="1"/>
    </row>
    <row r="704" spans="27:30" customFormat="1" x14ac:dyDescent="0.4">
      <c r="AA704" s="1"/>
      <c r="AB704" s="1"/>
      <c r="AC704" s="1"/>
      <c r="AD704" s="1"/>
    </row>
    <row r="705" spans="27:30" customFormat="1" x14ac:dyDescent="0.4">
      <c r="AA705" s="1"/>
      <c r="AB705" s="1"/>
      <c r="AC705" s="1"/>
      <c r="AD705" s="1"/>
    </row>
    <row r="706" spans="27:30" customFormat="1" x14ac:dyDescent="0.4">
      <c r="AA706" s="1"/>
      <c r="AB706" s="1"/>
      <c r="AC706" s="1"/>
      <c r="AD706" s="1"/>
    </row>
    <row r="707" spans="27:30" customFormat="1" x14ac:dyDescent="0.4">
      <c r="AA707" s="1"/>
      <c r="AB707" s="1"/>
      <c r="AC707" s="1"/>
      <c r="AD707" s="1"/>
    </row>
    <row r="708" spans="27:30" customFormat="1" x14ac:dyDescent="0.4">
      <c r="AA708" s="1"/>
      <c r="AB708" s="1"/>
      <c r="AC708" s="1"/>
      <c r="AD708" s="1"/>
    </row>
    <row r="709" spans="27:30" customFormat="1" x14ac:dyDescent="0.4">
      <c r="AA709" s="1"/>
      <c r="AB709" s="1"/>
      <c r="AC709" s="1"/>
      <c r="AD709" s="1"/>
    </row>
    <row r="710" spans="27:30" customFormat="1" x14ac:dyDescent="0.4">
      <c r="AA710" s="1"/>
      <c r="AB710" s="1"/>
      <c r="AC710" s="1"/>
      <c r="AD710" s="1"/>
    </row>
    <row r="711" spans="27:30" customFormat="1" x14ac:dyDescent="0.4">
      <c r="AA711" s="1"/>
      <c r="AB711" s="1"/>
      <c r="AC711" s="1"/>
      <c r="AD711" s="1"/>
    </row>
    <row r="712" spans="27:30" customFormat="1" x14ac:dyDescent="0.4">
      <c r="AA712" s="1"/>
      <c r="AB712" s="1"/>
      <c r="AC712" s="1"/>
      <c r="AD712" s="1"/>
    </row>
    <row r="713" spans="27:30" customFormat="1" x14ac:dyDescent="0.4">
      <c r="AA713" s="1"/>
      <c r="AB713" s="1"/>
      <c r="AC713" s="1"/>
      <c r="AD713" s="1"/>
    </row>
    <row r="714" spans="27:30" customFormat="1" x14ac:dyDescent="0.4">
      <c r="AA714" s="1"/>
      <c r="AB714" s="1"/>
      <c r="AC714" s="1"/>
      <c r="AD714" s="1"/>
    </row>
    <row r="715" spans="27:30" customFormat="1" x14ac:dyDescent="0.4">
      <c r="AA715" s="1"/>
      <c r="AB715" s="1"/>
      <c r="AC715" s="1"/>
      <c r="AD715" s="1"/>
    </row>
    <row r="716" spans="27:30" customFormat="1" x14ac:dyDescent="0.4">
      <c r="AA716" s="1"/>
      <c r="AB716" s="1"/>
      <c r="AC716" s="1"/>
      <c r="AD716" s="1"/>
    </row>
    <row r="717" spans="27:30" customFormat="1" x14ac:dyDescent="0.4">
      <c r="AA717" s="1"/>
      <c r="AB717" s="1"/>
      <c r="AC717" s="1"/>
      <c r="AD717" s="1"/>
    </row>
    <row r="718" spans="27:30" customFormat="1" x14ac:dyDescent="0.4">
      <c r="AA718" s="1"/>
      <c r="AB718" s="1"/>
      <c r="AC718" s="1"/>
      <c r="AD718" s="1"/>
    </row>
    <row r="719" spans="27:30" customFormat="1" x14ac:dyDescent="0.4">
      <c r="AA719" s="1"/>
      <c r="AB719" s="1"/>
      <c r="AC719" s="1"/>
      <c r="AD719" s="1"/>
    </row>
    <row r="720" spans="27:30" customFormat="1" x14ac:dyDescent="0.4">
      <c r="AA720" s="1"/>
      <c r="AB720" s="1"/>
      <c r="AC720" s="1"/>
      <c r="AD720" s="1"/>
    </row>
    <row r="721" spans="27:30" customFormat="1" x14ac:dyDescent="0.4">
      <c r="AA721" s="1"/>
      <c r="AB721" s="1"/>
      <c r="AC721" s="1"/>
      <c r="AD721" s="1"/>
    </row>
    <row r="722" spans="27:30" customFormat="1" x14ac:dyDescent="0.4">
      <c r="AA722" s="1"/>
      <c r="AB722" s="1"/>
      <c r="AC722" s="1"/>
      <c r="AD722" s="1"/>
    </row>
    <row r="723" spans="27:30" customFormat="1" x14ac:dyDescent="0.4">
      <c r="AA723" s="1"/>
      <c r="AB723" s="1"/>
      <c r="AC723" s="1"/>
      <c r="AD723" s="1"/>
    </row>
    <row r="724" spans="27:30" customFormat="1" x14ac:dyDescent="0.4">
      <c r="AA724" s="1"/>
      <c r="AB724" s="1"/>
      <c r="AC724" s="1"/>
      <c r="AD724" s="1"/>
    </row>
    <row r="725" spans="27:30" customFormat="1" x14ac:dyDescent="0.4">
      <c r="AA725" s="1"/>
      <c r="AB725" s="1"/>
      <c r="AC725" s="1"/>
      <c r="AD725" s="1"/>
    </row>
    <row r="726" spans="27:30" customFormat="1" x14ac:dyDescent="0.4">
      <c r="AA726" s="1"/>
      <c r="AB726" s="1"/>
      <c r="AC726" s="1"/>
      <c r="AD726" s="1"/>
    </row>
    <row r="727" spans="27:30" customFormat="1" x14ac:dyDescent="0.4">
      <c r="AA727" s="1"/>
      <c r="AB727" s="1"/>
      <c r="AC727" s="1"/>
      <c r="AD727" s="1"/>
    </row>
    <row r="728" spans="27:30" customFormat="1" x14ac:dyDescent="0.4">
      <c r="AA728" s="1"/>
      <c r="AB728" s="1"/>
      <c r="AC728" s="1"/>
      <c r="AD728" s="1"/>
    </row>
    <row r="729" spans="27:30" customFormat="1" x14ac:dyDescent="0.4">
      <c r="AA729" s="1"/>
      <c r="AB729" s="1"/>
      <c r="AC729" s="1"/>
      <c r="AD729" s="1"/>
    </row>
    <row r="730" spans="27:30" customFormat="1" x14ac:dyDescent="0.4">
      <c r="AA730" s="1"/>
      <c r="AB730" s="1"/>
      <c r="AC730" s="1"/>
      <c r="AD730" s="1"/>
    </row>
    <row r="731" spans="27:30" customFormat="1" x14ac:dyDescent="0.4">
      <c r="AA731" s="1"/>
      <c r="AB731" s="1"/>
      <c r="AC731" s="1"/>
      <c r="AD731" s="1"/>
    </row>
    <row r="732" spans="27:30" customFormat="1" x14ac:dyDescent="0.4">
      <c r="AA732" s="1"/>
      <c r="AB732" s="1"/>
      <c r="AC732" s="1"/>
      <c r="AD732" s="1"/>
    </row>
    <row r="733" spans="27:30" customFormat="1" x14ac:dyDescent="0.4">
      <c r="AA733" s="1"/>
      <c r="AB733" s="1"/>
      <c r="AC733" s="1"/>
      <c r="AD733" s="1"/>
    </row>
    <row r="734" spans="27:30" customFormat="1" x14ac:dyDescent="0.4">
      <c r="AA734" s="1"/>
      <c r="AB734" s="1"/>
      <c r="AC734" s="1"/>
      <c r="AD734" s="1"/>
    </row>
    <row r="735" spans="27:30" customFormat="1" x14ac:dyDescent="0.4">
      <c r="AA735" s="1"/>
      <c r="AB735" s="1"/>
      <c r="AC735" s="1"/>
      <c r="AD735" s="1"/>
    </row>
    <row r="736" spans="27:30" customFormat="1" x14ac:dyDescent="0.4">
      <c r="AA736" s="1"/>
      <c r="AB736" s="1"/>
      <c r="AC736" s="1"/>
      <c r="AD736" s="1"/>
    </row>
    <row r="737" spans="27:30" customFormat="1" x14ac:dyDescent="0.4">
      <c r="AA737" s="1"/>
      <c r="AB737" s="1"/>
      <c r="AC737" s="1"/>
      <c r="AD737" s="1"/>
    </row>
    <row r="738" spans="27:30" customFormat="1" x14ac:dyDescent="0.4">
      <c r="AA738" s="1"/>
      <c r="AB738" s="1"/>
      <c r="AC738" s="1"/>
      <c r="AD738" s="1"/>
    </row>
    <row r="739" spans="27:30" customFormat="1" x14ac:dyDescent="0.4">
      <c r="AA739" s="1"/>
      <c r="AB739" s="1"/>
      <c r="AC739" s="1"/>
      <c r="AD739" s="1"/>
    </row>
    <row r="740" spans="27:30" customFormat="1" x14ac:dyDescent="0.4">
      <c r="AA740" s="1"/>
      <c r="AB740" s="1"/>
      <c r="AC740" s="1"/>
      <c r="AD740" s="1"/>
    </row>
    <row r="741" spans="27:30" customFormat="1" x14ac:dyDescent="0.4">
      <c r="AA741" s="1"/>
      <c r="AB741" s="1"/>
      <c r="AC741" s="1"/>
      <c r="AD741" s="1"/>
    </row>
    <row r="742" spans="27:30" customFormat="1" x14ac:dyDescent="0.4">
      <c r="AA742" s="1"/>
      <c r="AB742" s="1"/>
      <c r="AC742" s="1"/>
      <c r="AD742" s="1"/>
    </row>
    <row r="743" spans="27:30" customFormat="1" x14ac:dyDescent="0.4">
      <c r="AA743" s="1"/>
      <c r="AB743" s="1"/>
      <c r="AC743" s="1"/>
      <c r="AD743" s="1"/>
    </row>
    <row r="744" spans="27:30" customFormat="1" x14ac:dyDescent="0.4">
      <c r="AA744" s="1"/>
      <c r="AB744" s="1"/>
      <c r="AC744" s="1"/>
      <c r="AD744" s="1"/>
    </row>
    <row r="745" spans="27:30" customFormat="1" x14ac:dyDescent="0.4">
      <c r="AA745" s="1"/>
      <c r="AB745" s="1"/>
      <c r="AC745" s="1"/>
      <c r="AD745" s="1"/>
    </row>
    <row r="746" spans="27:30" customFormat="1" x14ac:dyDescent="0.4">
      <c r="AA746" s="1"/>
      <c r="AB746" s="1"/>
      <c r="AC746" s="1"/>
      <c r="AD746" s="1"/>
    </row>
    <row r="747" spans="27:30" customFormat="1" x14ac:dyDescent="0.4">
      <c r="AA747" s="1"/>
      <c r="AB747" s="1"/>
      <c r="AC747" s="1"/>
      <c r="AD747" s="1"/>
    </row>
    <row r="748" spans="27:30" customFormat="1" x14ac:dyDescent="0.4">
      <c r="AA748" s="1"/>
      <c r="AB748" s="1"/>
      <c r="AC748" s="1"/>
      <c r="AD748" s="1"/>
    </row>
    <row r="749" spans="27:30" customFormat="1" x14ac:dyDescent="0.4">
      <c r="AA749" s="1"/>
      <c r="AB749" s="1"/>
      <c r="AC749" s="1"/>
      <c r="AD749" s="1"/>
    </row>
    <row r="750" spans="27:30" customFormat="1" x14ac:dyDescent="0.4">
      <c r="AA750" s="1"/>
      <c r="AB750" s="1"/>
      <c r="AC750" s="1"/>
      <c r="AD750" s="1"/>
    </row>
    <row r="751" spans="27:30" customFormat="1" x14ac:dyDescent="0.4">
      <c r="AA751" s="1"/>
      <c r="AB751" s="1"/>
      <c r="AC751" s="1"/>
      <c r="AD751" s="1"/>
    </row>
    <row r="752" spans="27:30" customFormat="1" x14ac:dyDescent="0.4">
      <c r="AA752" s="1"/>
      <c r="AB752" s="1"/>
      <c r="AC752" s="1"/>
      <c r="AD752" s="1"/>
    </row>
    <row r="753" spans="27:30" customFormat="1" x14ac:dyDescent="0.4">
      <c r="AA753" s="1"/>
      <c r="AB753" s="1"/>
      <c r="AC753" s="1"/>
      <c r="AD753" s="1"/>
    </row>
    <row r="754" spans="27:30" customFormat="1" x14ac:dyDescent="0.4">
      <c r="AA754" s="1"/>
      <c r="AB754" s="1"/>
      <c r="AC754" s="1"/>
      <c r="AD754" s="1"/>
    </row>
    <row r="755" spans="27:30" customFormat="1" x14ac:dyDescent="0.4">
      <c r="AA755" s="1"/>
      <c r="AB755" s="1"/>
      <c r="AC755" s="1"/>
      <c r="AD755" s="1"/>
    </row>
    <row r="756" spans="27:30" customFormat="1" x14ac:dyDescent="0.4">
      <c r="AA756" s="1"/>
      <c r="AB756" s="1"/>
      <c r="AC756" s="1"/>
      <c r="AD756" s="1"/>
    </row>
    <row r="757" spans="27:30" customFormat="1" x14ac:dyDescent="0.4">
      <c r="AA757" s="1"/>
      <c r="AB757" s="1"/>
      <c r="AC757" s="1"/>
      <c r="AD757" s="1"/>
    </row>
    <row r="758" spans="27:30" customFormat="1" x14ac:dyDescent="0.4">
      <c r="AA758" s="1"/>
      <c r="AB758" s="1"/>
      <c r="AC758" s="1"/>
      <c r="AD758" s="1"/>
    </row>
    <row r="759" spans="27:30" customFormat="1" x14ac:dyDescent="0.4">
      <c r="AA759" s="1"/>
      <c r="AB759" s="1"/>
      <c r="AC759" s="1"/>
      <c r="AD759" s="1"/>
    </row>
    <row r="760" spans="27:30" customFormat="1" x14ac:dyDescent="0.4">
      <c r="AA760" s="1"/>
      <c r="AB760" s="1"/>
      <c r="AC760" s="1"/>
      <c r="AD760" s="1"/>
    </row>
    <row r="761" spans="27:30" customFormat="1" x14ac:dyDescent="0.4">
      <c r="AA761" s="1"/>
      <c r="AB761" s="1"/>
      <c r="AC761" s="1"/>
      <c r="AD761" s="1"/>
    </row>
    <row r="762" spans="27:30" customFormat="1" x14ac:dyDescent="0.4">
      <c r="AA762" s="1"/>
      <c r="AB762" s="1"/>
      <c r="AC762" s="1"/>
      <c r="AD762" s="1"/>
    </row>
    <row r="763" spans="27:30" customFormat="1" x14ac:dyDescent="0.4">
      <c r="AA763" s="1"/>
      <c r="AB763" s="1"/>
      <c r="AC763" s="1"/>
      <c r="AD763" s="1"/>
    </row>
    <row r="764" spans="27:30" customFormat="1" x14ac:dyDescent="0.4">
      <c r="AA764" s="1"/>
      <c r="AB764" s="1"/>
      <c r="AC764" s="1"/>
      <c r="AD764" s="1"/>
    </row>
    <row r="765" spans="27:30" customFormat="1" x14ac:dyDescent="0.4">
      <c r="AA765" s="1"/>
      <c r="AB765" s="1"/>
      <c r="AC765" s="1"/>
      <c r="AD765" s="1"/>
    </row>
    <row r="766" spans="27:30" customFormat="1" x14ac:dyDescent="0.4">
      <c r="AA766" s="1"/>
      <c r="AB766" s="1"/>
      <c r="AC766" s="1"/>
      <c r="AD766" s="1"/>
    </row>
    <row r="767" spans="27:30" customFormat="1" x14ac:dyDescent="0.4">
      <c r="AA767" s="1"/>
      <c r="AB767" s="1"/>
      <c r="AC767" s="1"/>
      <c r="AD767" s="1"/>
    </row>
    <row r="768" spans="27:30" customFormat="1" x14ac:dyDescent="0.4">
      <c r="AA768" s="1"/>
      <c r="AB768" s="1"/>
      <c r="AC768" s="1"/>
      <c r="AD768" s="1"/>
    </row>
    <row r="769" spans="27:30" customFormat="1" x14ac:dyDescent="0.4">
      <c r="AA769" s="1"/>
      <c r="AB769" s="1"/>
      <c r="AC769" s="1"/>
      <c r="AD769" s="1"/>
    </row>
    <row r="770" spans="27:30" customFormat="1" x14ac:dyDescent="0.4">
      <c r="AA770" s="1"/>
      <c r="AB770" s="1"/>
      <c r="AC770" s="1"/>
      <c r="AD770" s="1"/>
    </row>
    <row r="771" spans="27:30" customFormat="1" x14ac:dyDescent="0.4">
      <c r="AA771" s="1"/>
      <c r="AB771" s="1"/>
      <c r="AC771" s="1"/>
      <c r="AD771" s="1"/>
    </row>
    <row r="772" spans="27:30" customFormat="1" x14ac:dyDescent="0.4">
      <c r="AA772" s="1"/>
      <c r="AB772" s="1"/>
      <c r="AC772" s="1"/>
      <c r="AD772" s="1"/>
    </row>
    <row r="773" spans="27:30" customFormat="1" x14ac:dyDescent="0.4">
      <c r="AA773" s="1"/>
      <c r="AB773" s="1"/>
      <c r="AC773" s="1"/>
      <c r="AD773" s="1"/>
    </row>
    <row r="774" spans="27:30" customFormat="1" x14ac:dyDescent="0.4">
      <c r="AA774" s="1"/>
      <c r="AB774" s="1"/>
      <c r="AC774" s="1"/>
      <c r="AD774" s="1"/>
    </row>
    <row r="775" spans="27:30" customFormat="1" x14ac:dyDescent="0.4">
      <c r="AA775" s="1"/>
      <c r="AB775" s="1"/>
      <c r="AC775" s="1"/>
      <c r="AD775" s="1"/>
    </row>
    <row r="776" spans="27:30" customFormat="1" x14ac:dyDescent="0.4">
      <c r="AA776" s="1"/>
      <c r="AB776" s="1"/>
      <c r="AC776" s="1"/>
      <c r="AD776" s="1"/>
    </row>
    <row r="777" spans="27:30" customFormat="1" x14ac:dyDescent="0.4">
      <c r="AA777" s="1"/>
      <c r="AB777" s="1"/>
      <c r="AC777" s="1"/>
      <c r="AD777" s="1"/>
    </row>
    <row r="778" spans="27:30" customFormat="1" x14ac:dyDescent="0.4">
      <c r="AA778" s="1"/>
      <c r="AB778" s="1"/>
      <c r="AC778" s="1"/>
      <c r="AD778" s="1"/>
    </row>
    <row r="779" spans="27:30" customFormat="1" x14ac:dyDescent="0.4">
      <c r="AA779" s="1"/>
      <c r="AB779" s="1"/>
      <c r="AC779" s="1"/>
      <c r="AD779" s="1"/>
    </row>
    <row r="780" spans="27:30" customFormat="1" x14ac:dyDescent="0.4">
      <c r="AA780" s="1"/>
      <c r="AB780" s="1"/>
      <c r="AC780" s="1"/>
      <c r="AD780" s="1"/>
    </row>
    <row r="781" spans="27:30" customFormat="1" x14ac:dyDescent="0.4">
      <c r="AA781" s="1"/>
      <c r="AB781" s="1"/>
      <c r="AC781" s="1"/>
      <c r="AD781" s="1"/>
    </row>
    <row r="782" spans="27:30" customFormat="1" x14ac:dyDescent="0.4">
      <c r="AA782" s="1"/>
      <c r="AB782" s="1"/>
      <c r="AC782" s="1"/>
      <c r="AD782" s="1"/>
    </row>
    <row r="783" spans="27:30" customFormat="1" x14ac:dyDescent="0.4">
      <c r="AA783" s="1"/>
      <c r="AB783" s="1"/>
      <c r="AC783" s="1"/>
      <c r="AD783" s="1"/>
    </row>
    <row r="784" spans="27:30" customFormat="1" x14ac:dyDescent="0.4">
      <c r="AA784" s="1"/>
      <c r="AB784" s="1"/>
      <c r="AC784" s="1"/>
      <c r="AD784" s="1"/>
    </row>
    <row r="785" spans="27:30" customFormat="1" x14ac:dyDescent="0.4">
      <c r="AA785" s="1"/>
      <c r="AB785" s="1"/>
      <c r="AC785" s="1"/>
      <c r="AD785" s="1"/>
    </row>
    <row r="786" spans="27:30" customFormat="1" x14ac:dyDescent="0.4">
      <c r="AA786" s="1"/>
      <c r="AB786" s="1"/>
      <c r="AC786" s="1"/>
      <c r="AD786" s="1"/>
    </row>
    <row r="787" spans="27:30" customFormat="1" x14ac:dyDescent="0.4">
      <c r="AA787" s="1"/>
      <c r="AB787" s="1"/>
      <c r="AC787" s="1"/>
      <c r="AD787" s="1"/>
    </row>
    <row r="788" spans="27:30" customFormat="1" x14ac:dyDescent="0.4">
      <c r="AA788" s="1"/>
      <c r="AB788" s="1"/>
      <c r="AC788" s="1"/>
      <c r="AD788" s="1"/>
    </row>
    <row r="789" spans="27:30" customFormat="1" x14ac:dyDescent="0.4">
      <c r="AA789" s="1"/>
      <c r="AB789" s="1"/>
      <c r="AC789" s="1"/>
      <c r="AD789" s="1"/>
    </row>
    <row r="790" spans="27:30" customFormat="1" x14ac:dyDescent="0.4">
      <c r="AA790" s="1"/>
      <c r="AB790" s="1"/>
      <c r="AC790" s="1"/>
      <c r="AD790" s="1"/>
    </row>
    <row r="791" spans="27:30" customFormat="1" x14ac:dyDescent="0.4">
      <c r="AA791" s="1"/>
      <c r="AB791" s="1"/>
      <c r="AC791" s="1"/>
      <c r="AD791" s="1"/>
    </row>
    <row r="792" spans="27:30" customFormat="1" x14ac:dyDescent="0.4">
      <c r="AA792" s="1"/>
      <c r="AB792" s="1"/>
      <c r="AC792" s="1"/>
      <c r="AD792" s="1"/>
    </row>
    <row r="793" spans="27:30" customFormat="1" x14ac:dyDescent="0.4">
      <c r="AA793" s="1"/>
      <c r="AB793" s="1"/>
      <c r="AC793" s="1"/>
      <c r="AD793" s="1"/>
    </row>
    <row r="794" spans="27:30" customFormat="1" x14ac:dyDescent="0.4">
      <c r="AA794" s="1"/>
      <c r="AB794" s="1"/>
      <c r="AC794" s="1"/>
      <c r="AD794" s="1"/>
    </row>
    <row r="795" spans="27:30" customFormat="1" x14ac:dyDescent="0.4">
      <c r="AA795" s="1"/>
      <c r="AB795" s="1"/>
      <c r="AC795" s="1"/>
      <c r="AD795" s="1"/>
    </row>
    <row r="796" spans="27:30" customFormat="1" x14ac:dyDescent="0.4">
      <c r="AA796" s="1"/>
      <c r="AB796" s="1"/>
      <c r="AC796" s="1"/>
      <c r="AD796" s="1"/>
    </row>
    <row r="797" spans="27:30" customFormat="1" x14ac:dyDescent="0.4">
      <c r="AA797" s="1"/>
      <c r="AB797" s="1"/>
      <c r="AC797" s="1"/>
      <c r="AD797" s="1"/>
    </row>
    <row r="798" spans="27:30" customFormat="1" x14ac:dyDescent="0.4">
      <c r="AA798" s="1"/>
      <c r="AB798" s="1"/>
      <c r="AC798" s="1"/>
      <c r="AD798" s="1"/>
    </row>
    <row r="799" spans="27:30" customFormat="1" x14ac:dyDescent="0.4">
      <c r="AA799" s="1"/>
      <c r="AB799" s="1"/>
      <c r="AC799" s="1"/>
      <c r="AD799" s="1"/>
    </row>
    <row r="800" spans="27:30" customFormat="1" x14ac:dyDescent="0.4">
      <c r="AA800" s="1"/>
      <c r="AB800" s="1"/>
      <c r="AC800" s="1"/>
      <c r="AD800" s="1"/>
    </row>
    <row r="801" spans="27:30" customFormat="1" x14ac:dyDescent="0.4">
      <c r="AA801" s="1"/>
      <c r="AB801" s="1"/>
      <c r="AC801" s="1"/>
      <c r="AD801" s="1"/>
    </row>
    <row r="802" spans="27:30" customFormat="1" x14ac:dyDescent="0.4">
      <c r="AA802" s="1"/>
      <c r="AB802" s="1"/>
      <c r="AC802" s="1"/>
      <c r="AD802" s="1"/>
    </row>
    <row r="803" spans="27:30" customFormat="1" x14ac:dyDescent="0.4">
      <c r="AA803" s="1"/>
      <c r="AB803" s="1"/>
      <c r="AC803" s="1"/>
      <c r="AD803" s="1"/>
    </row>
    <row r="804" spans="27:30" customFormat="1" x14ac:dyDescent="0.4">
      <c r="AA804" s="1"/>
      <c r="AB804" s="1"/>
      <c r="AC804" s="1"/>
      <c r="AD804" s="1"/>
    </row>
    <row r="805" spans="27:30" customFormat="1" x14ac:dyDescent="0.4">
      <c r="AA805" s="1"/>
      <c r="AB805" s="1"/>
      <c r="AC805" s="1"/>
      <c r="AD805" s="1"/>
    </row>
    <row r="806" spans="27:30" customFormat="1" x14ac:dyDescent="0.4">
      <c r="AA806" s="1"/>
      <c r="AB806" s="1"/>
      <c r="AC806" s="1"/>
      <c r="AD806" s="1"/>
    </row>
    <row r="807" spans="27:30" customFormat="1" x14ac:dyDescent="0.4">
      <c r="AA807" s="1"/>
      <c r="AB807" s="1"/>
      <c r="AC807" s="1"/>
      <c r="AD807" s="1"/>
    </row>
    <row r="808" spans="27:30" customFormat="1" x14ac:dyDescent="0.4">
      <c r="AA808" s="1"/>
      <c r="AB808" s="1"/>
      <c r="AC808" s="1"/>
      <c r="AD808" s="1"/>
    </row>
    <row r="809" spans="27:30" customFormat="1" x14ac:dyDescent="0.4">
      <c r="AA809" s="1"/>
      <c r="AB809" s="1"/>
      <c r="AC809" s="1"/>
      <c r="AD809" s="1"/>
    </row>
    <row r="810" spans="27:30" customFormat="1" x14ac:dyDescent="0.4">
      <c r="AA810" s="1"/>
      <c r="AB810" s="1"/>
      <c r="AC810" s="1"/>
      <c r="AD810" s="1"/>
    </row>
    <row r="811" spans="27:30" customFormat="1" x14ac:dyDescent="0.4">
      <c r="AA811" s="1"/>
      <c r="AB811" s="1"/>
      <c r="AC811" s="1"/>
      <c r="AD811" s="1"/>
    </row>
    <row r="812" spans="27:30" customFormat="1" x14ac:dyDescent="0.4">
      <c r="AA812" s="1"/>
      <c r="AB812" s="1"/>
      <c r="AC812" s="1"/>
      <c r="AD812" s="1"/>
    </row>
    <row r="813" spans="27:30" customFormat="1" x14ac:dyDescent="0.4">
      <c r="AA813" s="1"/>
      <c r="AB813" s="1"/>
      <c r="AC813" s="1"/>
      <c r="AD813" s="1"/>
    </row>
    <row r="814" spans="27:30" customFormat="1" x14ac:dyDescent="0.4">
      <c r="AA814" s="1"/>
      <c r="AB814" s="1"/>
      <c r="AC814" s="1"/>
      <c r="AD814" s="1"/>
    </row>
    <row r="815" spans="27:30" customFormat="1" x14ac:dyDescent="0.4">
      <c r="AA815" s="1"/>
      <c r="AB815" s="1"/>
      <c r="AC815" s="1"/>
      <c r="AD815" s="1"/>
    </row>
    <row r="816" spans="27:30" customFormat="1" x14ac:dyDescent="0.4">
      <c r="AA816" s="1"/>
      <c r="AB816" s="1"/>
      <c r="AC816" s="1"/>
      <c r="AD816" s="1"/>
    </row>
    <row r="817" spans="27:30" customFormat="1" x14ac:dyDescent="0.4">
      <c r="AA817" s="1"/>
      <c r="AB817" s="1"/>
      <c r="AC817" s="1"/>
      <c r="AD817" s="1"/>
    </row>
    <row r="818" spans="27:30" customFormat="1" x14ac:dyDescent="0.4">
      <c r="AA818" s="1"/>
      <c r="AB818" s="1"/>
      <c r="AC818" s="1"/>
      <c r="AD818" s="1"/>
    </row>
    <row r="819" spans="27:30" customFormat="1" x14ac:dyDescent="0.4">
      <c r="AA819" s="1"/>
      <c r="AB819" s="1"/>
      <c r="AC819" s="1"/>
      <c r="AD819" s="1"/>
    </row>
    <row r="820" spans="27:30" customFormat="1" x14ac:dyDescent="0.4">
      <c r="AA820" s="1"/>
      <c r="AB820" s="1"/>
      <c r="AC820" s="1"/>
      <c r="AD820" s="1"/>
    </row>
  </sheetData>
  <mergeCells count="32">
    <mergeCell ref="B1:I1"/>
    <mergeCell ref="C15:F15"/>
    <mergeCell ref="C13:F13"/>
    <mergeCell ref="G15:J15"/>
    <mergeCell ref="B2:N2"/>
    <mergeCell ref="G13:J13"/>
    <mergeCell ref="G14:J14"/>
    <mergeCell ref="I9:J9"/>
    <mergeCell ref="I12:J12"/>
    <mergeCell ref="C14:F14"/>
    <mergeCell ref="I3:N3"/>
    <mergeCell ref="I4:J4"/>
    <mergeCell ref="B3:H3"/>
    <mergeCell ref="B4:H4"/>
    <mergeCell ref="K13:N16"/>
    <mergeCell ref="A5:A6"/>
    <mergeCell ref="B7:H8"/>
    <mergeCell ref="I5:J5"/>
    <mergeCell ref="I7:J7"/>
    <mergeCell ref="I8:J8"/>
    <mergeCell ref="A7:A8"/>
    <mergeCell ref="B5:H6"/>
    <mergeCell ref="O13:R16"/>
    <mergeCell ref="AA10:AA13"/>
    <mergeCell ref="T3:Y4"/>
    <mergeCell ref="AB4:AE5"/>
    <mergeCell ref="AB3:AE3"/>
    <mergeCell ref="V12:V15"/>
    <mergeCell ref="W12:W15"/>
    <mergeCell ref="X12:X15"/>
    <mergeCell ref="Y12:Y15"/>
    <mergeCell ref="T12:U15"/>
  </mergeCell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Sheet1!$A$1:$A$14</xm:f>
          </x14:formula1>
          <xm:sqref>C17:J17</xm:sqref>
        </x14:dataValidation>
        <x14:dataValidation type="list" allowBlank="1" showInputMessage="1" showErrorMessage="1" xr:uid="{00000000-0002-0000-0100-000001000000}">
          <x14:formula1>
            <xm:f>Sheet1!$C$2:$C$4</xm:f>
          </x14:formula1>
          <xm:sqref>AC10:AC13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DO849"/>
  <sheetViews>
    <sheetView showGridLines="0" zoomScale="55" zoomScaleNormal="55" workbookViewId="0">
      <pane xSplit="1" ySplit="18" topLeftCell="B19" activePane="bottomRight" state="frozen"/>
      <selection pane="topRight" activeCell="R31" sqref="R31"/>
      <selection pane="bottomLeft" activeCell="R31" sqref="R31"/>
      <selection pane="bottomRight" activeCell="Y40" sqref="Y40"/>
    </sheetView>
  </sheetViews>
  <sheetFormatPr defaultColWidth="11.42578125" defaultRowHeight="16.5" x14ac:dyDescent="0.4"/>
  <cols>
    <col min="1" max="1" width="13.42578125" customWidth="1"/>
    <col min="2" max="2" width="15.7109375" customWidth="1"/>
    <col min="3" max="6" width="11" customWidth="1"/>
    <col min="7" max="7" width="15.7109375" customWidth="1"/>
    <col min="8" max="11" width="12.42578125" customWidth="1"/>
    <col min="12" max="14" width="10.85546875" customWidth="1"/>
    <col min="15" max="15" width="11.140625" bestFit="1" customWidth="1"/>
    <col min="16" max="16" width="11" bestFit="1" customWidth="1"/>
    <col min="17" max="18" width="11.7109375" customWidth="1"/>
    <col min="19" max="19" width="11" bestFit="1" customWidth="1"/>
    <col min="20" max="20" width="18.85546875" style="1" customWidth="1"/>
    <col min="21" max="21" width="14.85546875" customWidth="1"/>
    <col min="22" max="22" width="7.28515625" customWidth="1"/>
    <col min="23" max="30" width="10.85546875" customWidth="1"/>
    <col min="31" max="31" width="3.7109375" style="1" customWidth="1"/>
    <col min="32" max="32" width="14.42578125" customWidth="1"/>
    <col min="33" max="33" width="13.7109375" customWidth="1"/>
    <col min="34" max="34" width="18.85546875" customWidth="1"/>
    <col min="35" max="35" width="12.42578125" customWidth="1"/>
    <col min="36" max="59" width="10.85546875" style="1"/>
  </cols>
  <sheetData>
    <row r="1" spans="1:119" s="1" customFormat="1" ht="15.95" customHeight="1" x14ac:dyDescent="0.4">
      <c r="A1" s="55"/>
      <c r="B1" s="262" t="s">
        <v>26</v>
      </c>
      <c r="C1" s="262"/>
      <c r="D1" s="262"/>
      <c r="E1" s="262"/>
      <c r="F1" s="262"/>
      <c r="G1" s="262"/>
      <c r="H1" s="262"/>
      <c r="I1" s="262"/>
    </row>
    <row r="2" spans="1:119" ht="21.75" thickBot="1" x14ac:dyDescent="0.55000000000000004">
      <c r="A2" s="171" t="s">
        <v>17</v>
      </c>
      <c r="B2" s="171" t="s">
        <v>27</v>
      </c>
      <c r="C2" s="174"/>
      <c r="D2" s="174"/>
      <c r="E2" s="174"/>
      <c r="F2" s="174"/>
      <c r="G2" s="174"/>
      <c r="H2" s="174"/>
      <c r="I2" s="174"/>
      <c r="J2" s="174"/>
      <c r="K2" s="174"/>
      <c r="L2" s="174"/>
      <c r="M2" s="174"/>
      <c r="N2" s="174"/>
      <c r="O2" s="174"/>
      <c r="P2" s="174"/>
      <c r="Q2" s="174"/>
      <c r="R2" s="174"/>
      <c r="S2" s="174"/>
      <c r="U2" s="175" t="s">
        <v>20</v>
      </c>
      <c r="V2" s="176" t="s">
        <v>28</v>
      </c>
      <c r="W2" s="176"/>
      <c r="X2" s="176"/>
      <c r="Y2" s="176"/>
      <c r="Z2" s="176"/>
      <c r="AA2" s="176"/>
      <c r="AB2" s="176"/>
      <c r="AC2" s="176"/>
      <c r="AD2" s="177"/>
      <c r="AF2" s="172" t="s">
        <v>29</v>
      </c>
      <c r="AG2" s="172"/>
      <c r="AH2" s="172"/>
      <c r="AI2" s="172"/>
      <c r="AJ2" s="172"/>
      <c r="BH2" s="1"/>
      <c r="BI2" s="1"/>
      <c r="BJ2" s="1"/>
      <c r="BK2" s="1"/>
      <c r="BL2" s="1"/>
      <c r="BM2" s="1"/>
      <c r="BN2" s="1"/>
      <c r="BO2" s="1"/>
      <c r="BP2" s="1"/>
      <c r="BQ2" s="1"/>
      <c r="BR2" s="1"/>
      <c r="BS2" s="1"/>
      <c r="BT2" s="1"/>
      <c r="BU2" s="1"/>
      <c r="BV2" s="1"/>
      <c r="BW2" s="1"/>
      <c r="BX2" s="1"/>
      <c r="BY2" s="1"/>
      <c r="BZ2" s="1"/>
      <c r="CA2" s="1"/>
    </row>
    <row r="3" spans="1:119" ht="21" x14ac:dyDescent="0.5">
      <c r="A3" s="100"/>
      <c r="B3" s="100"/>
      <c r="C3" s="100"/>
      <c r="D3" s="100"/>
      <c r="E3" s="100"/>
      <c r="F3" s="100"/>
      <c r="G3" s="100"/>
      <c r="H3" s="100"/>
      <c r="I3" s="101"/>
      <c r="J3" s="312"/>
      <c r="K3" s="312"/>
      <c r="L3" s="309" t="s">
        <v>100</v>
      </c>
      <c r="M3" s="310"/>
      <c r="N3" s="310"/>
      <c r="O3" s="311"/>
      <c r="P3" s="309" t="s">
        <v>101</v>
      </c>
      <c r="Q3" s="310"/>
      <c r="R3" s="310"/>
      <c r="S3" s="311"/>
      <c r="T3"/>
      <c r="U3" s="316" t="s">
        <v>33</v>
      </c>
      <c r="V3" s="316"/>
      <c r="W3" s="316"/>
      <c r="X3" s="316"/>
      <c r="Y3" s="316"/>
      <c r="Z3" s="316"/>
      <c r="AA3" s="316"/>
      <c r="AB3" s="316"/>
      <c r="AC3" s="316"/>
      <c r="AD3" s="316"/>
      <c r="AE3"/>
      <c r="AF3" s="102"/>
      <c r="AG3" s="102"/>
      <c r="AH3" s="102"/>
      <c r="AI3" s="102"/>
      <c r="AM3"/>
      <c r="AN3"/>
      <c r="AO3"/>
      <c r="AP3"/>
      <c r="AQ3"/>
      <c r="AR3"/>
      <c r="AS3"/>
      <c r="AT3"/>
      <c r="AU3"/>
      <c r="AV3"/>
      <c r="AW3"/>
      <c r="AX3"/>
      <c r="AY3"/>
      <c r="AZ3"/>
      <c r="BA3"/>
      <c r="BB3"/>
      <c r="BC3"/>
      <c r="BD3"/>
      <c r="BE3"/>
      <c r="BF3"/>
      <c r="BG3"/>
    </row>
    <row r="4" spans="1:119" s="1" customFormat="1" ht="18.75" x14ac:dyDescent="0.45">
      <c r="A4" s="168" t="s">
        <v>102</v>
      </c>
      <c r="B4" s="314" t="s">
        <v>103</v>
      </c>
      <c r="C4" s="314"/>
      <c r="D4" s="314"/>
      <c r="E4" s="314"/>
      <c r="F4" s="314"/>
      <c r="G4" s="314"/>
      <c r="H4" s="315"/>
      <c r="J4" s="313"/>
      <c r="K4" s="313"/>
      <c r="L4" s="96" t="str">
        <f>L17</f>
        <v>Firewood</v>
      </c>
      <c r="M4" s="96" t="str">
        <f>M17</f>
        <v xml:space="preserve">Dung Cake </v>
      </c>
      <c r="N4" s="96" t="str">
        <f>N17</f>
        <v>Coal</v>
      </c>
      <c r="O4" s="96" t="str">
        <f>O17</f>
        <v xml:space="preserve">Crop residue </v>
      </c>
      <c r="P4" s="96" t="str">
        <f>P17</f>
        <v>Firewood</v>
      </c>
      <c r="Q4" s="96" t="str">
        <f t="shared" ref="Q4:S4" si="0">Q17</f>
        <v xml:space="preserve">Dung Cake </v>
      </c>
      <c r="R4" s="96" t="str">
        <f t="shared" si="0"/>
        <v>Coal</v>
      </c>
      <c r="S4" s="96" t="str">
        <f t="shared" si="0"/>
        <v xml:space="preserve">Crop residue </v>
      </c>
      <c r="U4" s="67"/>
      <c r="V4" s="68"/>
      <c r="W4" s="317" t="s">
        <v>104</v>
      </c>
      <c r="X4" s="318"/>
      <c r="Y4" s="318"/>
      <c r="Z4" s="319"/>
      <c r="AA4" s="317" t="s">
        <v>105</v>
      </c>
      <c r="AB4" s="318"/>
      <c r="AC4" s="318"/>
      <c r="AD4" s="319"/>
      <c r="AF4" s="290" t="s">
        <v>34</v>
      </c>
      <c r="AG4" s="288" t="s">
        <v>35</v>
      </c>
      <c r="AH4" s="288"/>
      <c r="AI4" s="288"/>
      <c r="AJ4" s="289"/>
    </row>
    <row r="5" spans="1:119" ht="15.95" customHeight="1" x14ac:dyDescent="0.45">
      <c r="A5" s="154" t="s">
        <v>106</v>
      </c>
      <c r="B5" s="29" t="s">
        <v>107</v>
      </c>
      <c r="C5" s="29"/>
      <c r="D5" s="29"/>
      <c r="E5" s="29"/>
      <c r="F5" s="29"/>
      <c r="G5" s="29"/>
      <c r="H5" s="145"/>
      <c r="I5" s="57"/>
      <c r="J5" s="302" t="s">
        <v>43</v>
      </c>
      <c r="K5" s="302"/>
      <c r="L5" s="95">
        <f>IFERROR(AVERAGE('Independent sampling'!$C$19:$C$58),"")</f>
        <v>1.1666666666666667</v>
      </c>
      <c r="M5" s="95">
        <f>IFERROR(AVERAGE('Independent sampling'!$D$19:$D$58),"")</f>
        <v>0.29333333333333328</v>
      </c>
      <c r="N5" s="95">
        <f>IFERROR(AVERAGE('Independent sampling'!$E$19:$E$58),"")</f>
        <v>1.1615</v>
      </c>
      <c r="O5" s="95">
        <f>IFERROR(AVERAGE('Independent sampling'!$F$19:$F$58),"")</f>
        <v>0.29333333333333339</v>
      </c>
      <c r="P5" s="95">
        <f>IFERROR(AVERAGE('Independent sampling'!$H$19:$H$58),"")</f>
        <v>0.52499999999999991</v>
      </c>
      <c r="Q5" s="95">
        <f>IFERROR(AVERAGE('Independent sampling'!$I$19:$I$58),"")</f>
        <v>0.14571428571428571</v>
      </c>
      <c r="R5" s="95">
        <f>IFERROR(AVERAGE('Independent sampling'!$J$19:$J$58),"")</f>
        <v>0.26874999999999999</v>
      </c>
      <c r="S5" s="95">
        <f>IFERROR(AVERAGE('Independent sampling'!$K$19:$K$58),"")</f>
        <v>0</v>
      </c>
      <c r="U5" s="140"/>
      <c r="V5" s="141"/>
      <c r="W5" s="92" t="str">
        <f t="shared" ref="W5:AD5" si="1">L17</f>
        <v>Firewood</v>
      </c>
      <c r="X5" s="92" t="str">
        <f t="shared" si="1"/>
        <v xml:space="preserve">Dung Cake </v>
      </c>
      <c r="Y5" s="92" t="str">
        <f t="shared" si="1"/>
        <v>Coal</v>
      </c>
      <c r="Z5" s="92" t="str">
        <f t="shared" si="1"/>
        <v xml:space="preserve">Crop residue </v>
      </c>
      <c r="AA5" s="70" t="str">
        <f t="shared" si="1"/>
        <v>Firewood</v>
      </c>
      <c r="AB5" s="70" t="str">
        <f t="shared" si="1"/>
        <v xml:space="preserve">Dung Cake </v>
      </c>
      <c r="AC5" s="70" t="str">
        <f t="shared" si="1"/>
        <v>Coal</v>
      </c>
      <c r="AD5" s="70" t="str">
        <f t="shared" si="1"/>
        <v xml:space="preserve">Crop residue </v>
      </c>
      <c r="AF5" s="291"/>
      <c r="AG5" s="286"/>
      <c r="AH5" s="286"/>
      <c r="AI5" s="286"/>
      <c r="AJ5" s="287"/>
    </row>
    <row r="6" spans="1:119" ht="15.95" customHeight="1" x14ac:dyDescent="0.45">
      <c r="A6" s="303" t="s">
        <v>108</v>
      </c>
      <c r="B6" s="300" t="s">
        <v>109</v>
      </c>
      <c r="C6" s="300"/>
      <c r="D6" s="300"/>
      <c r="E6" s="300"/>
      <c r="F6" s="300"/>
      <c r="G6" s="300"/>
      <c r="H6" s="301"/>
      <c r="I6" s="1"/>
      <c r="J6" s="58" t="s">
        <v>44</v>
      </c>
      <c r="K6" s="58"/>
      <c r="L6" s="59">
        <f>IFERROR(STDEV('Independent sampling'!$C$19:$C$58),"")</f>
        <v>0.1861898672502528</v>
      </c>
      <c r="M6" s="59">
        <f>IFERROR(STDEV('Independent sampling'!$D$19:$D$58),"")</f>
        <v>6.9474215840602982E-2</v>
      </c>
      <c r="N6" s="59">
        <f>IFERROR(STDEV('Independent sampling'!$E$19:$E$58),"")</f>
        <v>0.6997822005489478</v>
      </c>
      <c r="O6" s="59">
        <f>IFERROR(STDEV('Independent sampling'!$F$19:$F$58),"")</f>
        <v>5.0332229568471651E-2</v>
      </c>
      <c r="P6" s="59">
        <f>IFERROR(STDEV('Independent sampling'!$H$19:$H$58),"")</f>
        <v>0.17078251276599365</v>
      </c>
      <c r="Q6" s="59">
        <f>IFERROR(STDEV('Independent sampling'!$I$19:$I$58),"")</f>
        <v>0.11816050423853468</v>
      </c>
      <c r="R6" s="59">
        <f>IFERROR(STDEV('Independent sampling'!$J$19:$J$58),"")</f>
        <v>0.24155076939134015</v>
      </c>
      <c r="S6" s="59">
        <f>IFERROR(STDEV('Independent sampling'!$K$19:$K$58),"")</f>
        <v>0</v>
      </c>
      <c r="U6" s="66" t="s">
        <v>45</v>
      </c>
      <c r="V6" s="4"/>
      <c r="W6" s="93">
        <f>IF(L5=0,0,AVERAGEIF('Independent sampling'!$L$19:$L$58,"&lt;&gt;"))</f>
        <v>1.24</v>
      </c>
      <c r="X6" s="93">
        <f>IF(M5=0,0,AVERAGEIF('Independent sampling'!$M$19:$M$58,"&lt;&gt;"))</f>
        <v>0.29333333333333328</v>
      </c>
      <c r="Y6" s="93">
        <f>IF(N5=0,0,AVERAGEIF('Independent sampling'!$N$19:$N$58,"&lt;&gt;"))</f>
        <v>1.2226315789473685</v>
      </c>
      <c r="Z6" s="93">
        <f>IF(O5=0,0,AVERAGEIF('Independent sampling'!$O$19:$O$58,"&lt;&gt;"))</f>
        <v>0.29333333333333339</v>
      </c>
      <c r="AA6" s="91">
        <f>IF(P5=0,0,AVERAGEIF('Independent sampling'!$P$19:$P$58,"&lt;&gt;"))</f>
        <v>0.52499999999999991</v>
      </c>
      <c r="AB6" s="91">
        <f>IF(Q5=0,0,AVERAGEIF('Independent sampling'!$Q$19:$Q$58,"&lt;&gt;"))</f>
        <v>0.17</v>
      </c>
      <c r="AC6" s="91">
        <f>IF(R5=0,0,AVERAGEIF('Independent sampling'!$R$19:$R$58,"&lt;&gt;"))</f>
        <v>0.45263157894736838</v>
      </c>
      <c r="AD6" s="91">
        <f>IF(S5=0,0,AVERAGEIF('Independent sampling'!$S$19:$S$58,"&lt;&gt;"))</f>
        <v>0</v>
      </c>
      <c r="AF6" s="292" t="s">
        <v>39</v>
      </c>
      <c r="AG6" s="284" t="s">
        <v>110</v>
      </c>
      <c r="AH6" s="284"/>
      <c r="AI6" s="284"/>
      <c r="AJ6" s="285"/>
    </row>
    <row r="7" spans="1:119" ht="18.75" x14ac:dyDescent="0.45">
      <c r="A7" s="303"/>
      <c r="B7" s="300"/>
      <c r="C7" s="300"/>
      <c r="D7" s="300"/>
      <c r="E7" s="300"/>
      <c r="F7" s="300"/>
      <c r="G7" s="300"/>
      <c r="H7" s="301"/>
      <c r="I7" s="1"/>
      <c r="J7" s="302" t="s">
        <v>48</v>
      </c>
      <c r="K7" s="302"/>
      <c r="L7" s="59">
        <f t="shared" ref="L7:S7" si="2">IFERROR((L6/L5),"")</f>
        <v>0.15959131478593097</v>
      </c>
      <c r="M7" s="59">
        <f t="shared" si="2"/>
        <v>0.2368439176384193</v>
      </c>
      <c r="N7" s="59">
        <f t="shared" si="2"/>
        <v>0.60248144687812988</v>
      </c>
      <c r="O7" s="59">
        <f t="shared" si="2"/>
        <v>0.17158714625615332</v>
      </c>
      <c r="P7" s="59">
        <f t="shared" si="2"/>
        <v>0.32530002431617844</v>
      </c>
      <c r="Q7" s="59">
        <f t="shared" si="2"/>
        <v>0.81090542124484588</v>
      </c>
      <c r="R7" s="59">
        <f t="shared" si="2"/>
        <v>0.89879356052591686</v>
      </c>
      <c r="S7" s="59" t="str">
        <f t="shared" si="2"/>
        <v/>
      </c>
      <c r="U7" s="66" t="s">
        <v>49</v>
      </c>
      <c r="V7" s="4"/>
      <c r="W7" s="93">
        <f>IFERROR((COUNTIF('Independent sampling'!$L$19:$L$58,"&lt;&gt;"))-((COUNTIF('Independent sampling'!$L$19:$L$58,"*"))),"")</f>
        <v>5</v>
      </c>
      <c r="X7" s="93">
        <f>IFERROR((COUNTIF('Independent sampling'!$M$19:$M$58,"&lt;&gt;"))-((COUNTIF('Independent sampling'!$M$19:$M$58,"*"))),"")</f>
        <v>6</v>
      </c>
      <c r="Y7" s="93">
        <f>IFERROR((COUNTIF('Independent sampling'!$N$19:$N$58,"&lt;&gt;"))-((COUNTIF('Independent sampling'!$N$19:$N$58,"*"))),"")</f>
        <v>38</v>
      </c>
      <c r="Z7" s="93">
        <f>IFERROR((COUNTIF('Independent sampling'!$O$19:$O$58,"&lt;&gt;"))-((COUNTIF('Independent sampling'!$O$19:$O$58,"*"))),"")</f>
        <v>3</v>
      </c>
      <c r="AA7" s="91">
        <f>IFERROR((COUNTIF('Independent sampling'!$P$19:$P$58,"&lt;&gt;"))-((COUNTIF('Independent sampling'!$P$19:$P$58,"*"))),"")</f>
        <v>4</v>
      </c>
      <c r="AB7" s="71">
        <f>IFERROR((COUNTIF('Independent sampling'!$Q$19:$Q$58,"&lt;&gt;"))-((COUNTIF('Independent sampling'!$Q$19:$Q$58,"*"))),"")</f>
        <v>6</v>
      </c>
      <c r="AC7" s="71">
        <f>IFERROR((COUNTIF('Independent sampling'!$R$19:$R$58,"&lt;&gt;"))-((COUNTIF('Independent sampling'!$R$19:$R$58,"*"))),"")</f>
        <v>19</v>
      </c>
      <c r="AD7" s="71">
        <f>IFERROR((COUNTIF('Independent sampling'!$S$19:$S$58,"&lt;&gt;"))-((COUNTIF('Independent sampling'!$S$19:$S$58,"*"))),"")</f>
        <v>0</v>
      </c>
      <c r="AF7" s="291"/>
      <c r="AG7" s="286"/>
      <c r="AH7" s="286"/>
      <c r="AI7" s="286"/>
      <c r="AJ7" s="287"/>
    </row>
    <row r="8" spans="1:119" ht="18.75" x14ac:dyDescent="0.45">
      <c r="A8" s="154" t="s">
        <v>111</v>
      </c>
      <c r="B8" s="52" t="s">
        <v>112</v>
      </c>
      <c r="C8" s="53"/>
      <c r="D8" s="53"/>
      <c r="E8" s="53"/>
      <c r="F8" s="54"/>
      <c r="G8" s="54"/>
      <c r="H8" s="146"/>
      <c r="I8" s="1"/>
      <c r="J8" s="58" t="s">
        <v>50</v>
      </c>
      <c r="K8" s="58"/>
      <c r="L8" s="59">
        <f>IFERROR(QUARTILE('Independent sampling'!$C$19:$C$58,3),"")</f>
        <v>1.2749999999999999</v>
      </c>
      <c r="M8" s="59">
        <f>IFERROR(QUARTILE('Independent sampling'!$D$19:$D$58,3),"")</f>
        <v>0.35749999999999998</v>
      </c>
      <c r="N8" s="59">
        <f>IFERROR(QUARTILE('Independent sampling'!$E$19:$E$58,3),"")</f>
        <v>1.7450000000000001</v>
      </c>
      <c r="O8" s="59">
        <f>IFERROR(QUARTILE('Independent sampling'!$F$19:$F$58,3),"")</f>
        <v>0.32</v>
      </c>
      <c r="P8" s="59">
        <f>IFERROR(QUARTILE('Independent sampling'!$H$19:$H$58,3),"")</f>
        <v>0.625</v>
      </c>
      <c r="Q8" s="59">
        <f>IFERROR(QUARTILE('Independent sampling'!$I$19:$I$58,3),"")</f>
        <v>0.2</v>
      </c>
      <c r="R8" s="59">
        <f>IFERROR(QUARTILE('Independent sampling'!$J$19:$J$58,3),"")</f>
        <v>0.5</v>
      </c>
      <c r="S8" s="59">
        <f>IFERROR(QUARTILE('Independent sampling'!$K$19:$K$58,3),"")</f>
        <v>0</v>
      </c>
      <c r="U8" s="69" t="s">
        <v>44</v>
      </c>
      <c r="V8" s="5"/>
      <c r="W8" s="93">
        <f>IFERROR(STDEV('Independent sampling'!$L$19:$L$58),"")</f>
        <v>5.4772255750516662E-2</v>
      </c>
      <c r="X8" s="93">
        <f>IFERROR(STDEV('Independent sampling'!$M$19:$M$58),"")</f>
        <v>6.9474215840602982E-2</v>
      </c>
      <c r="Y8" s="93">
        <f>IFERROR(STDEV('Independent sampling'!$N$19:$N$58),"")</f>
        <v>0.66287532646439395</v>
      </c>
      <c r="Z8" s="93">
        <f>IFERROR(STDEV('Independent sampling'!$O$19:$O$58),"")</f>
        <v>5.0332229568471651E-2</v>
      </c>
      <c r="AA8" s="144">
        <f>IFERROR(STDEV('Independent sampling'!$P$19:$P$58),"")</f>
        <v>0.17078251276599365</v>
      </c>
      <c r="AB8" s="71">
        <f>IFERROR(STDEV('Independent sampling'!$Q$19:$Q$58),"")</f>
        <v>0.1086278049120022</v>
      </c>
      <c r="AC8" s="71">
        <f>IFERROR(STDEV('Independent sampling'!$R$19:$R$58),"")</f>
        <v>0.11239029738980341</v>
      </c>
      <c r="AD8" s="71" t="str">
        <f>IFERROR(STDEV('Independent sampling'!$S$19:$S$58),"")</f>
        <v/>
      </c>
      <c r="AF8" s="135"/>
      <c r="AG8" s="135"/>
      <c r="AH8" s="135"/>
      <c r="AI8" s="1"/>
    </row>
    <row r="9" spans="1:119" ht="21" x14ac:dyDescent="0.45">
      <c r="A9" s="303" t="s">
        <v>113</v>
      </c>
      <c r="B9" s="304" t="s">
        <v>114</v>
      </c>
      <c r="C9" s="304"/>
      <c r="D9" s="304"/>
      <c r="E9" s="304"/>
      <c r="F9" s="304"/>
      <c r="G9" s="304"/>
      <c r="H9" s="305"/>
      <c r="I9" s="1"/>
      <c r="J9" s="58" t="s">
        <v>51</v>
      </c>
      <c r="K9" s="58"/>
      <c r="L9" s="59">
        <f>IFERROR(QUARTILE('Independent sampling'!$C$19:$C$58,1),"")</f>
        <v>1.2</v>
      </c>
      <c r="M9" s="59">
        <f>IFERROR(QUARTILE('Independent sampling'!$D$19:$D$58,1),"")</f>
        <v>0.23</v>
      </c>
      <c r="N9" s="59">
        <f>IFERROR(QUARTILE('Independent sampling'!$E$19:$E$58,1),"")</f>
        <v>0.57499999999999996</v>
      </c>
      <c r="O9" s="59">
        <f>IFERROR(QUARTILE('Independent sampling'!$F$19:$F$58,1),"")</f>
        <v>0.27</v>
      </c>
      <c r="P9" s="59">
        <f>IFERROR(QUARTILE('Independent sampling'!$H$19:$H$58,1),"")</f>
        <v>0.45</v>
      </c>
      <c r="Q9" s="59">
        <f>IFERROR(QUARTILE('Independent sampling'!$I$19:$I$58,1),"")</f>
        <v>0.1</v>
      </c>
      <c r="R9" s="59">
        <f>IFERROR(QUARTILE('Independent sampling'!$J$19:$J$58,1),"")</f>
        <v>0</v>
      </c>
      <c r="S9" s="59">
        <f>IFERROR(QUARTILE('Independent sampling'!$K$19:$K$58,1),"")</f>
        <v>0</v>
      </c>
      <c r="U9" s="178"/>
      <c r="V9" s="179"/>
      <c r="W9" s="180"/>
      <c r="X9" s="180"/>
      <c r="Y9" s="180"/>
      <c r="Z9" s="180"/>
      <c r="AA9" s="181" t="s">
        <v>115</v>
      </c>
      <c r="AB9" s="181"/>
      <c r="AC9" s="181"/>
      <c r="AD9" s="182"/>
      <c r="AF9" s="36"/>
      <c r="AG9" s="136"/>
      <c r="AH9" s="36"/>
      <c r="AI9" s="1"/>
      <c r="AJ9" s="1" t="s">
        <v>54</v>
      </c>
    </row>
    <row r="10" spans="1:119" ht="19.5" thickBot="1" x14ac:dyDescent="0.5">
      <c r="A10" s="308"/>
      <c r="B10" s="306"/>
      <c r="C10" s="306"/>
      <c r="D10" s="306"/>
      <c r="E10" s="306"/>
      <c r="F10" s="306"/>
      <c r="G10" s="306"/>
      <c r="H10" s="307"/>
      <c r="I10" s="1"/>
      <c r="J10" s="58" t="s">
        <v>55</v>
      </c>
      <c r="K10" s="58"/>
      <c r="L10" s="59">
        <f t="shared" ref="L10:S10" si="3">IFERROR((L8-L9),"")</f>
        <v>7.4999999999999956E-2</v>
      </c>
      <c r="M10" s="59">
        <f t="shared" si="3"/>
        <v>0.12749999999999997</v>
      </c>
      <c r="N10" s="59">
        <f t="shared" si="3"/>
        <v>1.1700000000000002</v>
      </c>
      <c r="O10" s="59">
        <f t="shared" si="3"/>
        <v>4.9999999999999989E-2</v>
      </c>
      <c r="P10" s="59">
        <f t="shared" si="3"/>
        <v>0.17499999999999999</v>
      </c>
      <c r="Q10" s="59">
        <f t="shared" si="3"/>
        <v>0.1</v>
      </c>
      <c r="R10" s="59">
        <f t="shared" si="3"/>
        <v>0.5</v>
      </c>
      <c r="S10" s="59">
        <f t="shared" si="3"/>
        <v>0</v>
      </c>
      <c r="U10" s="84" t="s">
        <v>52</v>
      </c>
      <c r="V10" s="85"/>
      <c r="W10" s="86"/>
      <c r="X10" s="86"/>
      <c r="Y10" s="87"/>
      <c r="Z10" s="88"/>
      <c r="AA10" s="72">
        <f>IF(AA6=0,W8/(SQRT(W7)),IF(W6=0,AA8/(SQRT(AA7)),SQRT(VAR('Independent sampling'!$L$19:$L$58)/W7+VAR('Independent sampling'!$P$19:$P$58)/AA7)))</f>
        <v>8.8835053141576373E-2</v>
      </c>
      <c r="AB10" s="72">
        <f>IF(AB6=0,X8/(SQRT(X7)),IF(X6=0,AB8/(SQRT(AB7)),SQRT(VAR('Independent sampling'!$M$19:$M$58)/X7+VAR('Independent sampling'!$Q$19:$Q$58)/AB7)))</f>
        <v>5.2641344123332531E-2</v>
      </c>
      <c r="AC10" s="72">
        <f>IF(AC6=0,Y8/(SQRT(Y7)),IF(Y6=0,AC8/(SQRT(AC7)),SQRT(VAR('Independent sampling'!$N$19:$N$58)/Y7+VAR('Independent sampling'!$R$19:$R$58)/AC7)))</f>
        <v>0.11058062744703211</v>
      </c>
      <c r="AD10" s="72">
        <f>IF(AD6=0,Z8/(SQRT(Z7)),IF(Z6=0,AD8/(SQRT(AD7)),SQRT(VAR('Independent sampling'!$O$19:$O$58)/Z7+VAR('Independent sampling'!$S$19:$S$58)/AD7)))</f>
        <v>2.9059326290271151E-2</v>
      </c>
      <c r="AF10" s="49"/>
      <c r="AG10" s="136"/>
      <c r="AH10" s="49"/>
      <c r="AI10" s="1"/>
    </row>
    <row r="11" spans="1:119" ht="18.75" x14ac:dyDescent="0.45">
      <c r="A11" s="2"/>
      <c r="B11" s="2"/>
      <c r="C11" s="2"/>
      <c r="D11" s="2"/>
      <c r="E11" s="2"/>
      <c r="F11" s="2"/>
      <c r="G11" s="2"/>
      <c r="H11" s="2"/>
      <c r="I11" s="1"/>
      <c r="J11" s="58" t="s">
        <v>59</v>
      </c>
      <c r="K11" s="58"/>
      <c r="L11" s="59">
        <f t="shared" ref="L11:S11" si="4">IFERROR(L8+(1.5*L10),"")</f>
        <v>1.3874999999999997</v>
      </c>
      <c r="M11" s="59">
        <f t="shared" si="4"/>
        <v>0.54874999999999996</v>
      </c>
      <c r="N11" s="59">
        <f t="shared" si="4"/>
        <v>3.5000000000000004</v>
      </c>
      <c r="O11" s="59">
        <f t="shared" si="4"/>
        <v>0.39500000000000002</v>
      </c>
      <c r="P11" s="59">
        <f t="shared" si="4"/>
        <v>0.88749999999999996</v>
      </c>
      <c r="Q11" s="59">
        <f t="shared" si="4"/>
        <v>0.35000000000000003</v>
      </c>
      <c r="R11" s="59">
        <f t="shared" si="4"/>
        <v>1.25</v>
      </c>
      <c r="S11" s="59">
        <f t="shared" si="4"/>
        <v>0</v>
      </c>
      <c r="U11" s="66" t="s">
        <v>56</v>
      </c>
      <c r="V11" s="4"/>
      <c r="W11" s="73"/>
      <c r="X11" s="73"/>
      <c r="Y11" s="73"/>
      <c r="Z11" s="89"/>
      <c r="AA11" s="74">
        <f>IFERROR(1.65*(AA10)/(W6-AA6),"")</f>
        <v>0.20500396878825311</v>
      </c>
      <c r="AB11" s="90">
        <f>IFERROR(1.65*(AB10)/(X6-AB6),"")</f>
        <v>0.70425582002836795</v>
      </c>
      <c r="AC11" s="74">
        <f>IFERROR(1.65*(AC10)/(Y6-AC6),"")</f>
        <v>0.2369584873864973</v>
      </c>
      <c r="AD11" s="74">
        <f>IFERROR(1.65*(AD10)/(Z6-AD6),"")</f>
        <v>0.16345871038277518</v>
      </c>
      <c r="AG11" s="94" t="s">
        <v>38</v>
      </c>
      <c r="AI11" s="127" t="s">
        <v>53</v>
      </c>
      <c r="AJ11" s="128" t="s">
        <v>54</v>
      </c>
    </row>
    <row r="12" spans="1:119" ht="18.75" x14ac:dyDescent="0.45">
      <c r="A12" s="2"/>
      <c r="B12" s="2"/>
      <c r="C12" s="2"/>
      <c r="D12" s="2"/>
      <c r="E12" s="2"/>
      <c r="F12" s="2"/>
      <c r="G12" s="2"/>
      <c r="H12" s="2"/>
      <c r="I12" s="1"/>
      <c r="J12" s="58" t="s">
        <v>61</v>
      </c>
      <c r="K12" s="58"/>
      <c r="L12" s="60">
        <f t="shared" ref="L12:S12" si="5">IFERROR(L9-(1.5*L10),"")</f>
        <v>1.0874999999999999</v>
      </c>
      <c r="M12" s="60">
        <f t="shared" si="5"/>
        <v>3.8750000000000034E-2</v>
      </c>
      <c r="N12" s="60">
        <f t="shared" si="5"/>
        <v>-1.1800000000000004</v>
      </c>
      <c r="O12" s="60">
        <f t="shared" si="5"/>
        <v>0.19500000000000003</v>
      </c>
      <c r="P12" s="60">
        <f t="shared" si="5"/>
        <v>0.18750000000000006</v>
      </c>
      <c r="Q12" s="60">
        <f t="shared" si="5"/>
        <v>-5.0000000000000017E-2</v>
      </c>
      <c r="R12" s="60">
        <f t="shared" si="5"/>
        <v>-0.75</v>
      </c>
      <c r="S12" s="60">
        <f t="shared" si="5"/>
        <v>0</v>
      </c>
      <c r="U12" s="66" t="s">
        <v>60</v>
      </c>
      <c r="V12" s="4"/>
      <c r="W12" s="73"/>
      <c r="X12" s="73"/>
      <c r="Y12" s="73"/>
      <c r="Z12" s="89"/>
      <c r="AA12" s="75" t="str">
        <f>IF(AA11&lt;=0.3,"YES","NO")</f>
        <v>YES</v>
      </c>
      <c r="AB12" s="75" t="str">
        <f t="shared" ref="AB12:AD12" si="6">IF(AB11&lt;=0.3,"YES","NO")</f>
        <v>NO</v>
      </c>
      <c r="AC12" s="75" t="str">
        <f t="shared" si="6"/>
        <v>YES</v>
      </c>
      <c r="AD12" s="75" t="str">
        <f t="shared" si="6"/>
        <v>YES</v>
      </c>
      <c r="AF12" s="281">
        <v>5</v>
      </c>
      <c r="AG12" s="82" t="str">
        <f>AA5</f>
        <v>Firewood</v>
      </c>
      <c r="AH12" s="126" t="s">
        <v>63</v>
      </c>
      <c r="AI12" s="133">
        <f>IFERROR(IF(AH12="Mean value",AA16*AF12*365/1000,IF(AH12="Lower bound",AA17*AF12*365/1000,"")),"")</f>
        <v>1.304875</v>
      </c>
      <c r="AJ12" s="134" t="s">
        <v>58</v>
      </c>
    </row>
    <row r="13" spans="1:119" ht="17.100000000000001" customHeight="1" x14ac:dyDescent="0.45">
      <c r="A13" s="1"/>
      <c r="B13" s="1"/>
      <c r="C13" s="1"/>
      <c r="D13" s="1"/>
      <c r="E13" s="1"/>
      <c r="F13" s="1"/>
      <c r="G13" s="1"/>
      <c r="H13" s="1"/>
      <c r="I13" s="1"/>
      <c r="J13" s="1"/>
      <c r="K13" s="1"/>
      <c r="L13" s="298" t="s">
        <v>116</v>
      </c>
      <c r="M13" s="297"/>
      <c r="N13" s="297"/>
      <c r="O13" s="299"/>
      <c r="P13" s="297" t="s">
        <v>117</v>
      </c>
      <c r="Q13" s="297"/>
      <c r="R13" s="297"/>
      <c r="S13" s="297"/>
      <c r="U13" s="321" t="s">
        <v>64</v>
      </c>
      <c r="V13" s="322"/>
      <c r="W13" s="322"/>
      <c r="X13" s="322"/>
      <c r="Y13" s="322"/>
      <c r="Z13" s="323"/>
      <c r="AA13" s="320" t="str">
        <f>IF(AA11="","NA",IF(AA11&lt;=0.3, "Use mean value","Use lower bound or 
Conduct more test"))</f>
        <v>Use mean value</v>
      </c>
      <c r="AB13" s="320" t="str">
        <f>IF(AB11="","NA",IF(AB11&lt;=0.3, "Use mean value","Use lower bound or 
Conduct more test"))</f>
        <v>Use lower bound or 
Conduct more test</v>
      </c>
      <c r="AC13" s="320" t="str">
        <f>IF(AC11="","NA",IF(AC11&lt;=0.3, "Use mean value","Use lower bound or 
Conduct more test"))</f>
        <v>Use mean value</v>
      </c>
      <c r="AD13" s="320" t="str">
        <f>IF(AD11="","NA",IF(AD11&lt;=0.3, "Use mean value","Use lower bound or 
Conduct more test"))</f>
        <v>Use mean value</v>
      </c>
      <c r="AF13" s="282"/>
      <c r="AG13" s="83" t="str">
        <f>AB5</f>
        <v xml:space="preserve">Dung Cake </v>
      </c>
      <c r="AH13" s="126" t="s">
        <v>57</v>
      </c>
      <c r="AI13" s="133">
        <f>IFERROR(IF(AH13="Mean value",AB16*AF12*365/1000,IF(AH13="Lower bound",AB17*AF12*365/1000,"")),"")</f>
        <v>0</v>
      </c>
      <c r="AJ13" s="134" t="s">
        <v>58</v>
      </c>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row>
    <row r="14" spans="1:119" ht="15.95" customHeight="1" x14ac:dyDescent="0.45">
      <c r="A14" s="97"/>
      <c r="B14" s="97"/>
      <c r="C14" s="293" t="s">
        <v>118</v>
      </c>
      <c r="D14" s="293"/>
      <c r="E14" s="293"/>
      <c r="F14" s="293"/>
      <c r="G14" s="98"/>
      <c r="H14" s="293"/>
      <c r="I14" s="293"/>
      <c r="J14" s="293"/>
      <c r="K14" s="296"/>
      <c r="L14" s="298"/>
      <c r="M14" s="297"/>
      <c r="N14" s="297"/>
      <c r="O14" s="299"/>
      <c r="P14" s="297"/>
      <c r="Q14" s="297"/>
      <c r="R14" s="297"/>
      <c r="S14" s="297"/>
      <c r="U14" s="324"/>
      <c r="V14" s="325"/>
      <c r="W14" s="325"/>
      <c r="X14" s="325"/>
      <c r="Y14" s="325"/>
      <c r="Z14" s="326"/>
      <c r="AA14" s="320"/>
      <c r="AB14" s="320"/>
      <c r="AC14" s="320"/>
      <c r="AD14" s="320"/>
      <c r="AF14" s="282"/>
      <c r="AG14" s="83" t="str">
        <f>AC5</f>
        <v>Coal</v>
      </c>
      <c r="AH14" s="126" t="s">
        <v>63</v>
      </c>
      <c r="AI14" s="131">
        <f>IFERROR(IF(AH14="Mean value",AC16*AF12*365/1000,IF(AH14="Lower bound",AC17*AF12*365/1000,"")),"")</f>
        <v>1.4052500000000003</v>
      </c>
      <c r="AJ14" s="132" t="s">
        <v>58</v>
      </c>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row>
    <row r="15" spans="1:119" ht="15.95" customHeight="1" thickBot="1" x14ac:dyDescent="0.5">
      <c r="A15" s="51"/>
      <c r="B15" s="51"/>
      <c r="C15" s="294" t="s">
        <v>108</v>
      </c>
      <c r="D15" s="294"/>
      <c r="E15" s="294"/>
      <c r="F15" s="295"/>
      <c r="G15" s="99"/>
      <c r="H15" s="292"/>
      <c r="I15" s="294"/>
      <c r="J15" s="294"/>
      <c r="K15" s="295"/>
      <c r="L15" s="298"/>
      <c r="M15" s="297"/>
      <c r="N15" s="297"/>
      <c r="O15" s="299"/>
      <c r="P15" s="297"/>
      <c r="Q15" s="297"/>
      <c r="R15" s="297"/>
      <c r="S15" s="297"/>
      <c r="U15" s="327"/>
      <c r="V15" s="328"/>
      <c r="W15" s="325"/>
      <c r="X15" s="325"/>
      <c r="Y15" s="325"/>
      <c r="Z15" s="326"/>
      <c r="AA15" s="320"/>
      <c r="AB15" s="320"/>
      <c r="AC15" s="320"/>
      <c r="AD15" s="320"/>
      <c r="AF15" s="283"/>
      <c r="AG15" s="83" t="str">
        <f>AD5</f>
        <v xml:space="preserve">Crop residue </v>
      </c>
      <c r="AH15" s="126" t="s">
        <v>63</v>
      </c>
      <c r="AI15" s="130">
        <f>IFERROR(IF(AH15="Mean value",AD16*AF12*365/1000,IF(AH15="Lower bound",AD17*AF12*365/1000,"")),"")</f>
        <v>0.53533333333333344</v>
      </c>
      <c r="AJ15" s="129" t="s">
        <v>58</v>
      </c>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row>
    <row r="16" spans="1:119" ht="15.95" customHeight="1" x14ac:dyDescent="0.45">
      <c r="A16" s="2"/>
      <c r="B16" s="2"/>
      <c r="C16" s="77"/>
      <c r="D16" s="28"/>
      <c r="E16" s="28"/>
      <c r="F16" s="78"/>
      <c r="G16" s="62"/>
      <c r="H16" s="142"/>
      <c r="I16" s="2"/>
      <c r="J16" s="2"/>
      <c r="K16" s="64"/>
      <c r="L16" s="1"/>
      <c r="M16" s="1"/>
      <c r="N16" s="1"/>
      <c r="O16" s="1"/>
      <c r="P16" s="62"/>
      <c r="Q16" s="2"/>
      <c r="R16" s="2"/>
      <c r="S16" s="64"/>
      <c r="U16" s="30"/>
      <c r="V16" s="30"/>
      <c r="W16" s="5" t="s">
        <v>63</v>
      </c>
      <c r="X16" s="104"/>
      <c r="Y16" s="5" t="s">
        <v>66</v>
      </c>
      <c r="Z16" s="104"/>
      <c r="AA16" s="14">
        <f>IFERROR(W6-AA6,"")</f>
        <v>0.71500000000000008</v>
      </c>
      <c r="AB16" s="14">
        <f>IFERROR(X6-AB6,"")</f>
        <v>0.12333333333333327</v>
      </c>
      <c r="AC16" s="14">
        <f>IFERROR(Y6-AC6,"")</f>
        <v>0.77000000000000013</v>
      </c>
      <c r="AD16" s="14">
        <f>IFERROR(Z6-AD6,"")</f>
        <v>0.29333333333333339</v>
      </c>
      <c r="AF16" s="1"/>
      <c r="AG16" s="1"/>
      <c r="AH16" s="1"/>
      <c r="AI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row>
    <row r="17" spans="1:119" ht="15.95" customHeight="1" x14ac:dyDescent="0.45">
      <c r="A17" s="33"/>
      <c r="B17" s="33"/>
      <c r="C17" s="79" t="s">
        <v>67</v>
      </c>
      <c r="D17" s="80" t="s">
        <v>69</v>
      </c>
      <c r="E17" s="80" t="s">
        <v>119</v>
      </c>
      <c r="F17" s="81" t="s">
        <v>70</v>
      </c>
      <c r="G17" s="76"/>
      <c r="H17" s="143" t="str">
        <f>C17</f>
        <v>Firewood</v>
      </c>
      <c r="I17" s="80" t="s">
        <v>69</v>
      </c>
      <c r="J17" s="80" t="str">
        <f>E17</f>
        <v>Coal</v>
      </c>
      <c r="K17" s="81" t="s">
        <v>70</v>
      </c>
      <c r="L17" s="61" t="str">
        <f>IF(C17="Select fuel type","",C17)</f>
        <v>Firewood</v>
      </c>
      <c r="M17" s="61" t="str">
        <f t="shared" ref="M17:O17" si="7">IF(D17="Select fuel type","",D17)</f>
        <v xml:space="preserve">Dung Cake </v>
      </c>
      <c r="N17" s="61" t="str">
        <f t="shared" si="7"/>
        <v>Coal</v>
      </c>
      <c r="O17" s="61" t="str">
        <f t="shared" si="7"/>
        <v xml:space="preserve">Crop residue </v>
      </c>
      <c r="P17" s="63" t="str">
        <f>IF(H17="Select fuel type","",H17)</f>
        <v>Firewood</v>
      </c>
      <c r="Q17" s="9" t="str">
        <f>IF(I17="Select fuel type","",I17)</f>
        <v xml:space="preserve">Dung Cake </v>
      </c>
      <c r="R17" s="9" t="str">
        <f>IF(J17="Select fuel type","",J17)</f>
        <v>Coal</v>
      </c>
      <c r="S17" s="65" t="str">
        <f>IF(K17="Select fuel type","",K17)</f>
        <v xml:space="preserve">Crop residue </v>
      </c>
      <c r="U17" s="30"/>
      <c r="V17" s="30"/>
      <c r="W17" s="4" t="s">
        <v>57</v>
      </c>
      <c r="X17" s="105"/>
      <c r="Y17" s="4" t="s">
        <v>66</v>
      </c>
      <c r="Z17" s="105"/>
      <c r="AA17" s="14">
        <f>IF(AA12="Yes",IF(OR(AA7=0,W7=0,AA16-1.28*AA10),AA16-1.65*AA10))</f>
        <v>0.56842216231639908</v>
      </c>
      <c r="AB17" s="14" t="b">
        <f t="shared" ref="AB17:AC17" si="8">IF(AB12="Yes",IF(OR(AB7=0,X7=0,AB16-1.28*AB10),AB16-1.65*AB10))</f>
        <v>0</v>
      </c>
      <c r="AC17" s="14">
        <f t="shared" si="8"/>
        <v>0.58754196471239717</v>
      </c>
      <c r="AD17" s="14">
        <f>IF(AD12="Yes",IF(OR(AD7=0,Z7=0,AD16-1.28*AD10),AD16-1.65*AD10))</f>
        <v>0.245385444954386</v>
      </c>
      <c r="AF17" s="1"/>
      <c r="AG17" s="1"/>
      <c r="AH17" s="1"/>
      <c r="AI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row>
    <row r="18" spans="1:119" ht="18.75" hidden="1" x14ac:dyDescent="0.45">
      <c r="A18" s="147" t="s">
        <v>71</v>
      </c>
      <c r="B18" s="147" t="s">
        <v>72</v>
      </c>
      <c r="C18" s="148" t="s">
        <v>120</v>
      </c>
      <c r="D18" s="149" t="s">
        <v>121</v>
      </c>
      <c r="E18" s="149" t="s">
        <v>122</v>
      </c>
      <c r="F18" s="149" t="s">
        <v>123</v>
      </c>
      <c r="G18" s="150" t="s">
        <v>124</v>
      </c>
      <c r="H18" s="149" t="s">
        <v>125</v>
      </c>
      <c r="I18" s="149" t="s">
        <v>126</v>
      </c>
      <c r="J18" s="149" t="s">
        <v>127</v>
      </c>
      <c r="K18" s="149" t="s">
        <v>128</v>
      </c>
      <c r="L18" s="151" t="s">
        <v>129</v>
      </c>
      <c r="M18" s="152" t="s">
        <v>130</v>
      </c>
      <c r="N18" s="152" t="s">
        <v>131</v>
      </c>
      <c r="O18" s="152" t="s">
        <v>132</v>
      </c>
      <c r="P18" s="151" t="s">
        <v>133</v>
      </c>
      <c r="Q18" s="152" t="s">
        <v>134</v>
      </c>
      <c r="R18" s="152" t="s">
        <v>135</v>
      </c>
      <c r="S18" s="153" t="s">
        <v>136</v>
      </c>
      <c r="U18" s="1"/>
      <c r="V18" s="1"/>
      <c r="W18" s="1"/>
      <c r="X18" s="1"/>
      <c r="Y18" s="1"/>
      <c r="Z18" s="1"/>
      <c r="AA18" s="103"/>
      <c r="AB18" s="103"/>
      <c r="AC18" s="103"/>
      <c r="AD18" s="103"/>
      <c r="AF18" s="1"/>
      <c r="AG18" s="1"/>
      <c r="AH18" s="1"/>
      <c r="AI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row>
    <row r="19" spans="1:119" ht="18.75" x14ac:dyDescent="0.45">
      <c r="A19" s="192">
        <v>1</v>
      </c>
      <c r="B19" s="193" t="s">
        <v>90</v>
      </c>
      <c r="C19" s="194">
        <v>1.2</v>
      </c>
      <c r="D19" s="195"/>
      <c r="E19" s="195">
        <v>0.1</v>
      </c>
      <c r="F19" s="195">
        <v>0.3</v>
      </c>
      <c r="G19" s="194" t="s">
        <v>137</v>
      </c>
      <c r="H19" s="195">
        <v>0.3</v>
      </c>
      <c r="I19" s="195"/>
      <c r="J19" s="195">
        <v>0</v>
      </c>
      <c r="K19" s="195">
        <v>0</v>
      </c>
      <c r="L19" s="200">
        <f>IF('Independent sampling'!$C19&lt;&gt;0,IF((OR(C19&gt;=$L$11, C19&lt;=$L$12)), "Outlier",C19), "")</f>
        <v>1.2</v>
      </c>
      <c r="M19" s="201" t="str">
        <f>IF('Independent sampling'!$D19&lt;&gt;0,IF((OR(D19&gt;=$M$11, D19&lt;=$M$12)), "Outlier",D19), "")</f>
        <v/>
      </c>
      <c r="N19" s="202">
        <f>IF('Independent sampling'!$E19&lt;&gt;0,IF((OR(E19&gt;=$N$11, E19&lt;=$N$12)), "Outlier",E19), "")</f>
        <v>0.1</v>
      </c>
      <c r="O19" s="202">
        <f>IF('Independent sampling'!$F19&lt;&gt;0,IF((OR(F19&gt;=$O$11, F19&lt;=$O$12)), "Outlier",F19), "")</f>
        <v>0.3</v>
      </c>
      <c r="P19" s="203">
        <f>IF('Independent sampling'!$H19&lt;&gt;0,IF((OR(H19&gt;=$P$11, H19&lt;=$P$12)), "Outlier",H19), "")</f>
        <v>0.3</v>
      </c>
      <c r="Q19" s="204" t="str">
        <f>IF('Independent sampling'!$I19&lt;&gt;0,IF((OR(I19&gt;=$Q$11, I19&lt;=$Q$12)), "Outlier",I19), "")</f>
        <v/>
      </c>
      <c r="R19" s="204" t="str">
        <f>IF('Independent sampling'!$J19&lt;&gt;0,IF((OR(J19&gt;=$R$11, J19&lt;=$R$12)), "Outlier",J19), "")</f>
        <v/>
      </c>
      <c r="S19" s="205" t="str">
        <f>IF('Independent sampling'!$K19&lt;&gt;0,IF((OR(K19&gt;=$S$11, K19&lt;=$S$12)), "Outlier",K19), "")</f>
        <v/>
      </c>
      <c r="U19" s="1"/>
      <c r="V19" s="1"/>
      <c r="W19" s="1"/>
      <c r="X19" s="1"/>
      <c r="Y19" s="1"/>
      <c r="Z19" s="1"/>
      <c r="AA19" s="103"/>
      <c r="AB19" s="103"/>
      <c r="AC19" s="103"/>
      <c r="AD19" s="103"/>
      <c r="AF19" s="1"/>
      <c r="AG19" s="1"/>
      <c r="AH19" s="1"/>
      <c r="AI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row>
    <row r="20" spans="1:119" ht="18.75" x14ac:dyDescent="0.45">
      <c r="A20" s="192">
        <v>2</v>
      </c>
      <c r="B20" s="193" t="s">
        <v>91</v>
      </c>
      <c r="C20" s="194">
        <v>1.2</v>
      </c>
      <c r="D20" s="195"/>
      <c r="E20" s="195">
        <v>0</v>
      </c>
      <c r="F20" s="195">
        <v>0.24</v>
      </c>
      <c r="G20" s="194" t="s">
        <v>138</v>
      </c>
      <c r="H20" s="195">
        <v>0.5</v>
      </c>
      <c r="I20" s="195"/>
      <c r="J20" s="195">
        <v>0</v>
      </c>
      <c r="K20" s="195">
        <v>0</v>
      </c>
      <c r="L20" s="203">
        <f>IF('Independent sampling'!$C20&lt;&gt;0,IF((OR(C20&gt;=$L$11, C20&lt;=$L$12)), "Outlier",C20), "")</f>
        <v>1.2</v>
      </c>
      <c r="M20" s="204" t="str">
        <f>IF('Independent sampling'!$D20&lt;&gt;0,IF((OR(D20&gt;=$M$11, D20&lt;=$M$12)), "Outlier",D20), "")</f>
        <v/>
      </c>
      <c r="N20" s="204" t="str">
        <f>IF('Independent sampling'!$E20&lt;&gt;0,IF((OR(E20&gt;=$N$11, E20&lt;=$N$12)), "Outlier",E20), "")</f>
        <v/>
      </c>
      <c r="O20" s="204">
        <f>IF('Independent sampling'!$F20&lt;&gt;0,IF((OR(F20&gt;=$O$11, F20&lt;=$O$12)), "Outlier",F20), "")</f>
        <v>0.24</v>
      </c>
      <c r="P20" s="203">
        <f>IF('Independent sampling'!$H20&lt;&gt;0,IF((OR(H20&gt;=$P$11, H20&lt;=$P$12)), "Outlier",H20), "")</f>
        <v>0.5</v>
      </c>
      <c r="Q20" s="204" t="str">
        <f>IF('Independent sampling'!$I20&lt;&gt;0,IF((OR(I20&gt;=$Q$11, I20&lt;=$Q$12)), "Outlier",I20), "")</f>
        <v/>
      </c>
      <c r="R20" s="204" t="str">
        <f>IF('Independent sampling'!$J20&lt;&gt;0,IF((OR(J20&gt;=$R$11, J20&lt;=$R$12)), "Outlier",J20), "")</f>
        <v/>
      </c>
      <c r="S20" s="206" t="str">
        <f>IF('Independent sampling'!$K20&lt;&gt;0,IF((OR(K20&gt;=$S$11, K20&lt;=$S$12)), "Outlier",K20), "")</f>
        <v/>
      </c>
      <c r="U20" s="1"/>
      <c r="V20" s="1"/>
      <c r="W20" s="1"/>
      <c r="X20" s="1"/>
      <c r="Y20" s="1"/>
      <c r="Z20" s="1"/>
      <c r="AA20" s="1"/>
      <c r="AB20" s="1"/>
      <c r="AC20" s="1"/>
      <c r="AD20" s="1"/>
      <c r="AF20" s="1"/>
      <c r="AG20" s="1"/>
      <c r="AH20" s="1"/>
      <c r="AI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row>
    <row r="21" spans="1:119" ht="18.75" x14ac:dyDescent="0.45">
      <c r="A21" s="192">
        <v>3</v>
      </c>
      <c r="B21" s="193" t="s">
        <v>92</v>
      </c>
      <c r="C21" s="194">
        <v>1.3</v>
      </c>
      <c r="D21" s="195">
        <v>0.36</v>
      </c>
      <c r="E21" s="195">
        <v>0</v>
      </c>
      <c r="F21" s="195">
        <v>0.34</v>
      </c>
      <c r="G21" s="194" t="s">
        <v>139</v>
      </c>
      <c r="H21" s="195">
        <v>0.6</v>
      </c>
      <c r="I21" s="195">
        <v>0.32</v>
      </c>
      <c r="J21" s="195">
        <v>0</v>
      </c>
      <c r="K21" s="195">
        <v>0</v>
      </c>
      <c r="L21" s="203">
        <f>IF('Independent sampling'!$C21&lt;&gt;0,IF((OR(C21&gt;=$L$11, C21&lt;=$L$12)), "Outlier",C21), "")</f>
        <v>1.3</v>
      </c>
      <c r="M21" s="204">
        <f>IF('Independent sampling'!$D21&lt;&gt;0,IF((OR(D21&gt;=$M$11, D21&lt;=$M$12)), "Outlier",D21), "")</f>
        <v>0.36</v>
      </c>
      <c r="N21" s="204" t="str">
        <f>IF('Independent sampling'!$E21&lt;&gt;0,IF((OR(E21&gt;=$N$11, E21&lt;=$N$12)), "Outlier",E21), "")</f>
        <v/>
      </c>
      <c r="O21" s="204">
        <f>IF('Independent sampling'!$F21&lt;&gt;0,IF((OR(F21&gt;=$O$11, F21&lt;=$O$12)), "Outlier",F21), "")</f>
        <v>0.34</v>
      </c>
      <c r="P21" s="203">
        <f>IF('Independent sampling'!$H21&lt;&gt;0,IF((OR(H21&gt;=$P$11, H21&lt;=$P$12)), "Outlier",H21), "")</f>
        <v>0.6</v>
      </c>
      <c r="Q21" s="204">
        <f>IF('Independent sampling'!$I21&lt;&gt;0,IF((OR(I21&gt;=$Q$11, I21&lt;=$Q$12)), "Outlier",I21), "")</f>
        <v>0.32</v>
      </c>
      <c r="R21" s="204" t="str">
        <f>IF('Independent sampling'!$J21&lt;&gt;0,IF((OR(J21&gt;=$R$11, J21&lt;=$R$12)), "Outlier",J21), "")</f>
        <v/>
      </c>
      <c r="S21" s="206" t="str">
        <f>IF('Independent sampling'!$K21&lt;&gt;0,IF((OR(K21&gt;=$S$11, K21&lt;=$S$12)), "Outlier",K21), "")</f>
        <v/>
      </c>
      <c r="U21" s="1"/>
      <c r="V21" s="1"/>
      <c r="W21" s="1"/>
      <c r="X21" s="1"/>
      <c r="Y21" s="1"/>
      <c r="Z21" s="1"/>
      <c r="AA21" s="61"/>
      <c r="AB21" s="1"/>
      <c r="AC21" s="1"/>
      <c r="AD21" s="1"/>
      <c r="AF21" s="1"/>
      <c r="AG21" s="1"/>
      <c r="AH21" s="1"/>
      <c r="AI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row>
    <row r="22" spans="1:119" ht="18.75" x14ac:dyDescent="0.45">
      <c r="A22" s="192">
        <v>4</v>
      </c>
      <c r="B22" s="193" t="s">
        <v>93</v>
      </c>
      <c r="C22" s="194">
        <v>0.8</v>
      </c>
      <c r="D22" s="195">
        <v>0.35</v>
      </c>
      <c r="E22" s="195">
        <v>0.3</v>
      </c>
      <c r="F22" s="195"/>
      <c r="G22" s="194" t="s">
        <v>140</v>
      </c>
      <c r="H22" s="195">
        <v>0.7</v>
      </c>
      <c r="I22" s="195"/>
      <c r="J22" s="195">
        <v>0</v>
      </c>
      <c r="K22" s="195">
        <v>0</v>
      </c>
      <c r="L22" s="203" t="str">
        <f>IF('Independent sampling'!$C22&lt;&gt;0,IF((OR(C22&gt;=$L$11, C22&lt;=$L$12)), "Outlier",C22), "")</f>
        <v>Outlier</v>
      </c>
      <c r="M22" s="204">
        <f>IF('Independent sampling'!$D22&lt;&gt;0,IF((OR(D22&gt;=$M$11, D22&lt;=$M$12)), "Outlier",D22), "")</f>
        <v>0.35</v>
      </c>
      <c r="N22" s="204">
        <f>IF('Independent sampling'!$E22&lt;&gt;0,IF((OR(E22&gt;=$N$11, E22&lt;=$N$12)), "Outlier",E22), "")</f>
        <v>0.3</v>
      </c>
      <c r="O22" s="204" t="str">
        <f>IF('Independent sampling'!$F22&lt;&gt;0,IF((OR(F22&gt;=$O$11, F22&lt;=$O$12)), "Outlier",F22), "")</f>
        <v/>
      </c>
      <c r="P22" s="203">
        <f>IF('Independent sampling'!$H22&lt;&gt;0,IF((OR(H22&gt;=$P$11, H22&lt;=$P$12)), "Outlier",H22), "")</f>
        <v>0.7</v>
      </c>
      <c r="Q22" s="204" t="str">
        <f>IF('Independent sampling'!$I22&lt;&gt;0,IF((OR(I22&gt;=$Q$11, I22&lt;=$Q$12)), "Outlier",I22), "")</f>
        <v/>
      </c>
      <c r="R22" s="204" t="str">
        <f>IF('Independent sampling'!$J22&lt;&gt;0,IF((OR(J22&gt;=$R$11, J22&lt;=$R$12)), "Outlier",J22), "")</f>
        <v/>
      </c>
      <c r="S22" s="206" t="str">
        <f>IF('Independent sampling'!$K22&lt;&gt;0,IF((OR(K22&gt;=$S$11, K22&lt;=$S$12)), "Outlier",K22), "")</f>
        <v/>
      </c>
      <c r="U22" s="1"/>
      <c r="V22" s="1"/>
      <c r="W22" s="1"/>
      <c r="X22" s="1"/>
      <c r="Y22" s="1"/>
      <c r="Z22" s="1"/>
      <c r="AA22" s="1"/>
      <c r="AB22" s="1"/>
      <c r="AC22" s="1"/>
      <c r="AD22" s="1"/>
      <c r="AF22" s="1"/>
      <c r="AG22" s="1"/>
      <c r="AH22" s="1"/>
      <c r="AI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row>
    <row r="23" spans="1:119" ht="18.75" x14ac:dyDescent="0.45">
      <c r="A23" s="192">
        <v>5</v>
      </c>
      <c r="B23" s="193" t="s">
        <v>94</v>
      </c>
      <c r="C23" s="194">
        <v>1.2</v>
      </c>
      <c r="D23" s="195">
        <v>0.36</v>
      </c>
      <c r="E23" s="195">
        <v>0.3</v>
      </c>
      <c r="F23" s="195"/>
      <c r="G23" s="194" t="s">
        <v>141</v>
      </c>
      <c r="H23" s="195"/>
      <c r="I23" s="195"/>
      <c r="J23" s="195">
        <v>0</v>
      </c>
      <c r="K23" s="195">
        <v>0</v>
      </c>
      <c r="L23" s="203">
        <f>IF('Independent sampling'!$C23&lt;&gt;0,IF((OR(C23&gt;=$L$11, C23&lt;=$L$12)), "Outlier",C23), "")</f>
        <v>1.2</v>
      </c>
      <c r="M23" s="204">
        <f>IF('Independent sampling'!$D23&lt;&gt;0,IF((OR(D23&gt;=$M$11, D23&lt;=$M$12)), "Outlier",D23), "")</f>
        <v>0.36</v>
      </c>
      <c r="N23" s="204">
        <f>IF('Independent sampling'!$E23&lt;&gt;0,IF((OR(E23&gt;=$N$11, E23&lt;=$N$12)), "Outlier",E23), "")</f>
        <v>0.3</v>
      </c>
      <c r="O23" s="204" t="str">
        <f>IF('Independent sampling'!$F23&lt;&gt;0,IF((OR(F23&gt;=$O$11, F23&lt;=$O$12)), "Outlier",F23), "")</f>
        <v/>
      </c>
      <c r="P23" s="203" t="str">
        <f>IF('Independent sampling'!$H23&lt;&gt;0,IF((OR(H23&gt;=$P$11, H23&lt;=$P$12)), "Outlier",H23), "")</f>
        <v/>
      </c>
      <c r="Q23" s="204" t="str">
        <f>IF('Independent sampling'!$I23&lt;&gt;0,IF((OR(I23&gt;=$Q$11, I23&lt;=$Q$12)), "Outlier",I23), "")</f>
        <v/>
      </c>
      <c r="R23" s="204" t="str">
        <f>IF('Independent sampling'!$J23&lt;&gt;0,IF((OR(J23&gt;=$R$11, J23&lt;=$R$12)), "Outlier",J23), "")</f>
        <v/>
      </c>
      <c r="S23" s="206" t="str">
        <f>IF('Independent sampling'!$K23&lt;&gt;0,IF((OR(K23&gt;=$S$11, K23&lt;=$S$12)), "Outlier",K23), "")</f>
        <v/>
      </c>
      <c r="U23" s="1"/>
      <c r="V23" s="1"/>
      <c r="W23" s="1"/>
      <c r="X23" s="1"/>
      <c r="Y23" s="1"/>
      <c r="Z23" s="1"/>
      <c r="AA23" s="1"/>
      <c r="AB23" s="1"/>
      <c r="AC23" s="1"/>
      <c r="AD23" s="1"/>
      <c r="AF23" s="1"/>
      <c r="AG23" s="1"/>
      <c r="AH23" s="1"/>
      <c r="AI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row>
    <row r="24" spans="1:119" ht="18.75" x14ac:dyDescent="0.45">
      <c r="A24" s="192">
        <v>6</v>
      </c>
      <c r="B24" s="193" t="s">
        <v>95</v>
      </c>
      <c r="C24" s="194">
        <v>1.3</v>
      </c>
      <c r="D24" s="195"/>
      <c r="E24" s="195">
        <v>0.2</v>
      </c>
      <c r="F24" s="195"/>
      <c r="G24" s="194" t="s">
        <v>142</v>
      </c>
      <c r="H24" s="195"/>
      <c r="I24" s="195">
        <v>0.3</v>
      </c>
      <c r="J24" s="195">
        <v>0.2</v>
      </c>
      <c r="K24" s="195">
        <v>0</v>
      </c>
      <c r="L24" s="203">
        <f>IF('Independent sampling'!$C24&lt;&gt;0,IF((OR(C24&gt;=$L$11, C24&lt;=$L$12)), "Outlier",C24), "")</f>
        <v>1.3</v>
      </c>
      <c r="M24" s="204" t="str">
        <f>IF('Independent sampling'!$D24&lt;&gt;0,IF((OR(D24&gt;=$M$11, D24&lt;=$M$12)), "Outlier",D24), "")</f>
        <v/>
      </c>
      <c r="N24" s="204">
        <f>IF('Independent sampling'!$E24&lt;&gt;0,IF((OR(E24&gt;=$N$11, E24&lt;=$N$12)), "Outlier",E24), "")</f>
        <v>0.2</v>
      </c>
      <c r="O24" s="204" t="str">
        <f>IF('Independent sampling'!$F24&lt;&gt;0,IF((OR(F24&gt;=$O$11, F24&lt;=$O$12)), "Outlier",F24), "")</f>
        <v/>
      </c>
      <c r="P24" s="203" t="str">
        <f>IF('Independent sampling'!$H24&lt;&gt;0,IF((OR(H24&gt;=$P$11, H24&lt;=$P$12)), "Outlier",H24), "")</f>
        <v/>
      </c>
      <c r="Q24" s="204">
        <f>IF('Independent sampling'!$I24&lt;&gt;0,IF((OR(I24&gt;=$Q$11, I24&lt;=$Q$12)), "Outlier",I24), "")</f>
        <v>0.3</v>
      </c>
      <c r="R24" s="204">
        <f>IF('Independent sampling'!$J24&lt;&gt;0,IF((OR(J24&gt;=$R$11, J24&lt;=$R$12)), "Outlier",J24), "")</f>
        <v>0.2</v>
      </c>
      <c r="S24" s="206" t="str">
        <f>IF('Independent sampling'!$K24&lt;&gt;0,IF((OR(K24&gt;=$S$11, K24&lt;=$S$12)), "Outlier",K24), "")</f>
        <v/>
      </c>
      <c r="U24" s="1"/>
      <c r="V24" s="1"/>
      <c r="W24" s="1"/>
      <c r="X24" s="1"/>
      <c r="Y24" s="1"/>
      <c r="Z24" s="1"/>
      <c r="AA24" s="1"/>
      <c r="AB24" s="1"/>
      <c r="AC24" s="1"/>
      <c r="AD24" s="1"/>
      <c r="AF24" s="1"/>
      <c r="AG24" s="1"/>
      <c r="AH24" s="1"/>
      <c r="AI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row>
    <row r="25" spans="1:119" ht="18.75" x14ac:dyDescent="0.45">
      <c r="A25" s="192">
        <v>7</v>
      </c>
      <c r="B25" s="193" t="s">
        <v>96</v>
      </c>
      <c r="C25" s="194"/>
      <c r="D25" s="195"/>
      <c r="E25" s="195">
        <v>0.35</v>
      </c>
      <c r="F25" s="195"/>
      <c r="G25" s="194" t="s">
        <v>143</v>
      </c>
      <c r="H25" s="195"/>
      <c r="I25" s="195">
        <v>0.1</v>
      </c>
      <c r="J25" s="195">
        <v>0.2</v>
      </c>
      <c r="K25" s="195">
        <v>0</v>
      </c>
      <c r="L25" s="203" t="str">
        <f>IF('Independent sampling'!$C25&lt;&gt;0,IF((OR(C25&gt;=$L$11, C25&lt;=$L$12)), "Outlier",C25), "")</f>
        <v/>
      </c>
      <c r="M25" s="204" t="str">
        <f>IF('Independent sampling'!$D25&lt;&gt;0,IF((OR(D25&gt;=$M$11, D25&lt;=$M$12)), "Outlier",D25), "")</f>
        <v/>
      </c>
      <c r="N25" s="204">
        <f>IF('Independent sampling'!$E25&lt;&gt;0,IF((OR(E25&gt;=$N$11, E25&lt;=$N$12)), "Outlier",E25), "")</f>
        <v>0.35</v>
      </c>
      <c r="O25" s="204" t="str">
        <f>IF('Independent sampling'!$F25&lt;&gt;0,IF((OR(F25&gt;=$O$11, F25&lt;=$O$12)), "Outlier",F25), "")</f>
        <v/>
      </c>
      <c r="P25" s="203" t="str">
        <f>IF('Independent sampling'!$H25&lt;&gt;0,IF((OR(H25&gt;=$P$11, H25&lt;=$P$12)), "Outlier",H25), "")</f>
        <v/>
      </c>
      <c r="Q25" s="204">
        <f>IF('Independent sampling'!$I25&lt;&gt;0,IF((OR(I25&gt;=$Q$11, I25&lt;=$Q$12)), "Outlier",I25), "")</f>
        <v>0.1</v>
      </c>
      <c r="R25" s="204">
        <f>IF('Independent sampling'!$J25&lt;&gt;0,IF((OR(J25&gt;=$R$11, J25&lt;=$R$12)), "Outlier",J25), "")</f>
        <v>0.2</v>
      </c>
      <c r="S25" s="206" t="str">
        <f>IF('Independent sampling'!$K25&lt;&gt;0,IF((OR(K25&gt;=$S$11, K25&lt;=$S$12)), "Outlier",K25), "")</f>
        <v/>
      </c>
      <c r="U25" s="1"/>
      <c r="V25" s="1"/>
      <c r="W25" s="1"/>
      <c r="X25" s="1"/>
      <c r="Y25" s="1"/>
      <c r="Z25" s="1"/>
      <c r="AA25" s="1"/>
      <c r="AB25" s="1"/>
      <c r="AC25" s="1"/>
      <c r="AD25" s="1"/>
      <c r="AF25" s="1"/>
      <c r="AG25" s="1"/>
      <c r="AH25" s="1"/>
      <c r="AI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row>
    <row r="26" spans="1:119" ht="18.75" x14ac:dyDescent="0.45">
      <c r="A26" s="192">
        <v>8</v>
      </c>
      <c r="B26" s="193" t="s">
        <v>97</v>
      </c>
      <c r="C26" s="194"/>
      <c r="D26" s="195"/>
      <c r="E26" s="195">
        <v>0.41</v>
      </c>
      <c r="F26" s="195"/>
      <c r="G26" s="194" t="s">
        <v>144</v>
      </c>
      <c r="H26" s="195"/>
      <c r="I26" s="195">
        <v>0.1</v>
      </c>
      <c r="J26" s="195">
        <v>0.2</v>
      </c>
      <c r="K26" s="195"/>
      <c r="L26" s="203" t="str">
        <f>IF('Independent sampling'!$C26&lt;&gt;0,IF((OR(C26&gt;=$L$11, C26&lt;=$L$12)), "Outlier",C26), "")</f>
        <v/>
      </c>
      <c r="M26" s="204" t="str">
        <f>IF('Independent sampling'!$D26&lt;&gt;0,IF((OR(D26&gt;=$M$11, D26&lt;=$M$12)), "Outlier",D26), "")</f>
        <v/>
      </c>
      <c r="N26" s="204">
        <f>IF('Independent sampling'!$E26&lt;&gt;0,IF((OR(E26&gt;=$N$11, E26&lt;=$N$12)), "Outlier",E26), "")</f>
        <v>0.41</v>
      </c>
      <c r="O26" s="204" t="str">
        <f>IF('Independent sampling'!$F26&lt;&gt;0,IF((OR(F26&gt;=$O$11, F26&lt;=$O$12)), "Outlier",F26), "")</f>
        <v/>
      </c>
      <c r="P26" s="203" t="str">
        <f>IF('Independent sampling'!$H26&lt;&gt;0,IF((OR(H26&gt;=$P$11, H26&lt;=$P$12)), "Outlier",H26), "")</f>
        <v/>
      </c>
      <c r="Q26" s="204">
        <f>IF('Independent sampling'!$I26&lt;&gt;0,IF((OR(I26&gt;=$Q$11, I26&lt;=$Q$12)), "Outlier",I26), "")</f>
        <v>0.1</v>
      </c>
      <c r="R26" s="204">
        <f>IF('Independent sampling'!$J26&lt;&gt;0,IF((OR(J26&gt;=$R$11, J26&lt;=$R$12)), "Outlier",J26), "")</f>
        <v>0.2</v>
      </c>
      <c r="S26" s="206" t="str">
        <f>IF('Independent sampling'!$K26&lt;&gt;0,IF((OR(K26&gt;=$S$11, K26&lt;=$S$12)), "Outlier",K26), "")</f>
        <v/>
      </c>
      <c r="U26" s="1"/>
      <c r="V26" s="1"/>
      <c r="W26" s="1"/>
      <c r="X26" s="1"/>
      <c r="Y26" s="1"/>
      <c r="Z26" s="1"/>
      <c r="AA26" s="1"/>
      <c r="AB26" s="1"/>
      <c r="AC26" s="1"/>
      <c r="AD26" s="1"/>
      <c r="AF26" s="1"/>
      <c r="AG26" s="1"/>
      <c r="AH26" s="1"/>
      <c r="AI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row>
    <row r="27" spans="1:119" ht="18.75" x14ac:dyDescent="0.45">
      <c r="A27" s="192">
        <v>9</v>
      </c>
      <c r="B27" s="193" t="s">
        <v>98</v>
      </c>
      <c r="C27" s="194"/>
      <c r="D27" s="195"/>
      <c r="E27" s="195">
        <v>0.47</v>
      </c>
      <c r="F27" s="195"/>
      <c r="G27" s="194" t="s">
        <v>145</v>
      </c>
      <c r="H27" s="195"/>
      <c r="I27" s="195">
        <v>0.1</v>
      </c>
      <c r="J27" s="195">
        <v>0</v>
      </c>
      <c r="K27" s="195"/>
      <c r="L27" s="203" t="str">
        <f>IF('Independent sampling'!$C27&lt;&gt;0,IF((OR(C27&gt;=$L$11, C27&lt;=$L$12)), "Outlier",C27), "")</f>
        <v/>
      </c>
      <c r="M27" s="204" t="str">
        <f>IF('Independent sampling'!$D27&lt;&gt;0,IF((OR(D27&gt;=$M$11, D27&lt;=$M$12)), "Outlier",D27), "")</f>
        <v/>
      </c>
      <c r="N27" s="204">
        <f>IF('Independent sampling'!$E27&lt;&gt;0,IF((OR(E27&gt;=$N$11, E27&lt;=$N$12)), "Outlier",E27), "")</f>
        <v>0.47</v>
      </c>
      <c r="O27" s="204" t="str">
        <f>IF('Independent sampling'!$F27&lt;&gt;0,IF((OR(F27&gt;=$O$11, F27&lt;=$O$12)), "Outlier",F27), "")</f>
        <v/>
      </c>
      <c r="P27" s="203" t="str">
        <f>IF('Independent sampling'!$H27&lt;&gt;0,IF((OR(H27&gt;=$P$11, H27&lt;=$P$12)), "Outlier",H27), "")</f>
        <v/>
      </c>
      <c r="Q27" s="204">
        <f>IF('Independent sampling'!$I27&lt;&gt;0,IF((OR(I27&gt;=$Q$11, I27&lt;=$Q$12)), "Outlier",I27), "")</f>
        <v>0.1</v>
      </c>
      <c r="R27" s="204" t="str">
        <f>IF('Independent sampling'!$J27&lt;&gt;0,IF((OR(J27&gt;=$R$11, J27&lt;=$R$12)), "Outlier",J27), "")</f>
        <v/>
      </c>
      <c r="S27" s="206" t="str">
        <f>IF('Independent sampling'!$K27&lt;&gt;0,IF((OR(K27&gt;=$S$11, K27&lt;=$S$12)), "Outlier",K27), "")</f>
        <v/>
      </c>
      <c r="U27" s="1"/>
      <c r="V27" s="1"/>
      <c r="W27" s="1"/>
      <c r="X27" s="1"/>
      <c r="Y27" s="1"/>
      <c r="Z27" s="1"/>
      <c r="AA27" s="1"/>
      <c r="AB27" s="1"/>
      <c r="AC27" s="1"/>
      <c r="AD27" s="1"/>
      <c r="AF27" s="1"/>
      <c r="AG27" s="1"/>
      <c r="AH27" s="1"/>
      <c r="AI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row>
    <row r="28" spans="1:119" ht="18.75" x14ac:dyDescent="0.45">
      <c r="A28" s="192">
        <v>10</v>
      </c>
      <c r="B28" s="193" t="s">
        <v>99</v>
      </c>
      <c r="C28" s="194"/>
      <c r="D28" s="195"/>
      <c r="E28" s="195">
        <v>0.53</v>
      </c>
      <c r="F28" s="195"/>
      <c r="G28" s="194" t="s">
        <v>146</v>
      </c>
      <c r="H28" s="195"/>
      <c r="I28" s="195">
        <v>0.1</v>
      </c>
      <c r="J28" s="195">
        <v>0</v>
      </c>
      <c r="K28" s="195"/>
      <c r="L28" s="203" t="str">
        <f>IF('Independent sampling'!$C28&lt;&gt;0,IF((OR(C28&gt;=$L$11, C28&lt;=$L$12)), "Outlier",C28), "")</f>
        <v/>
      </c>
      <c r="M28" s="204" t="str">
        <f>IF('Independent sampling'!$D28&lt;&gt;0,IF((OR(D28&gt;=$M$11, D28&lt;=$M$12)), "Outlier",D28), "")</f>
        <v/>
      </c>
      <c r="N28" s="204">
        <f>IF('Independent sampling'!$E28&lt;&gt;0,IF((OR(E28&gt;=$N$11, E28&lt;=$N$12)), "Outlier",E28), "")</f>
        <v>0.53</v>
      </c>
      <c r="O28" s="204" t="str">
        <f>IF('Independent sampling'!$F28&lt;&gt;0,IF((OR(F28&gt;=$O$11, F28&lt;=$O$12)), "Outlier",F28), "")</f>
        <v/>
      </c>
      <c r="P28" s="203" t="str">
        <f>IF('Independent sampling'!$H28&lt;&gt;0,IF((OR(H28&gt;=$P$11, H28&lt;=$P$12)), "Outlier",H28), "")</f>
        <v/>
      </c>
      <c r="Q28" s="204">
        <f>IF('Independent sampling'!$I28&lt;&gt;0,IF((OR(I28&gt;=$Q$11, I28&lt;=$Q$12)), "Outlier",I28), "")</f>
        <v>0.1</v>
      </c>
      <c r="R28" s="204" t="str">
        <f>IF('Independent sampling'!$J28&lt;&gt;0,IF((OR(J28&gt;=$R$11, J28&lt;=$R$12)), "Outlier",J28), "")</f>
        <v/>
      </c>
      <c r="S28" s="206" t="str">
        <f>IF('Independent sampling'!$K28&lt;&gt;0,IF((OR(K28&gt;=$S$11, K28&lt;=$S$12)), "Outlier",K28), "")</f>
        <v/>
      </c>
      <c r="U28" s="1"/>
      <c r="V28" s="1"/>
      <c r="W28" s="1"/>
      <c r="X28" s="1"/>
      <c r="Y28" s="1"/>
      <c r="Z28" s="1"/>
      <c r="AA28" s="1"/>
      <c r="AB28" s="1"/>
      <c r="AC28" s="1"/>
      <c r="AD28" s="1"/>
      <c r="AF28" s="1"/>
      <c r="AG28" s="1"/>
      <c r="AH28" s="1"/>
      <c r="AI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row>
    <row r="29" spans="1:119" ht="18.75" x14ac:dyDescent="0.45">
      <c r="A29" s="192">
        <v>11</v>
      </c>
      <c r="B29" s="193" t="s">
        <v>147</v>
      </c>
      <c r="C29" s="194"/>
      <c r="D29" s="195">
        <v>0.23</v>
      </c>
      <c r="E29" s="195">
        <v>0.59</v>
      </c>
      <c r="F29" s="195"/>
      <c r="G29" s="194" t="s">
        <v>148</v>
      </c>
      <c r="H29" s="195"/>
      <c r="I29" s="195">
        <v>0</v>
      </c>
      <c r="J29" s="195">
        <v>0</v>
      </c>
      <c r="K29" s="195"/>
      <c r="L29" s="203" t="str">
        <f>IF('Independent sampling'!$C29&lt;&gt;0,IF((OR(C29&gt;=$L$11, C29&lt;=$L$12)), "Outlier",C29), "")</f>
        <v/>
      </c>
      <c r="M29" s="204">
        <f>IF('Independent sampling'!$D29&lt;&gt;0,IF((OR(D29&gt;=$M$11, D29&lt;=$M$12)), "Outlier",D29), "")</f>
        <v>0.23</v>
      </c>
      <c r="N29" s="204">
        <f>IF('Independent sampling'!$E29&lt;&gt;0,IF((OR(E29&gt;=$N$11, E29&lt;=$N$12)), "Outlier",E29), "")</f>
        <v>0.59</v>
      </c>
      <c r="O29" s="204" t="str">
        <f>IF('Independent sampling'!$F29&lt;&gt;0,IF((OR(F29&gt;=$O$11, F29&lt;=$O$12)), "Outlier",F29), "")</f>
        <v/>
      </c>
      <c r="P29" s="203" t="str">
        <f>IF('Independent sampling'!$H29&lt;&gt;0,IF((OR(H29&gt;=$P$11, H29&lt;=$P$12)), "Outlier",H29), "")</f>
        <v/>
      </c>
      <c r="Q29" s="204" t="str">
        <f>IF('Independent sampling'!$I29&lt;&gt;0,IF((OR(I29&gt;=$Q$11, I29&lt;=$Q$12)), "Outlier",I29), "")</f>
        <v/>
      </c>
      <c r="R29" s="204" t="str">
        <f>IF('Independent sampling'!$J29&lt;&gt;0,IF((OR(J29&gt;=$R$11, J29&lt;=$R$12)), "Outlier",J29), "")</f>
        <v/>
      </c>
      <c r="S29" s="206" t="str">
        <f>IF('Independent sampling'!$K29&lt;&gt;0,IF((OR(K29&gt;=$S$11, K29&lt;=$S$12)), "Outlier",K29), "")</f>
        <v/>
      </c>
      <c r="U29" s="1"/>
      <c r="V29" s="1"/>
      <c r="W29" s="1"/>
      <c r="X29" s="1"/>
      <c r="Y29" s="1"/>
      <c r="Z29" s="1"/>
      <c r="AA29" s="1"/>
      <c r="AB29" s="1"/>
      <c r="AC29" s="1"/>
      <c r="AD29" s="1"/>
      <c r="AF29" s="1"/>
      <c r="AG29" s="1"/>
      <c r="AH29" s="1"/>
      <c r="AI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row>
    <row r="30" spans="1:119" ht="18.75" x14ac:dyDescent="0.45">
      <c r="A30" s="192">
        <v>12</v>
      </c>
      <c r="B30" s="193" t="s">
        <v>149</v>
      </c>
      <c r="C30" s="194"/>
      <c r="D30" s="195">
        <v>0.23</v>
      </c>
      <c r="E30" s="195">
        <v>0.65</v>
      </c>
      <c r="F30" s="195"/>
      <c r="G30" s="194" t="s">
        <v>150</v>
      </c>
      <c r="H30" s="195"/>
      <c r="I30" s="195"/>
      <c r="J30" s="195">
        <v>0</v>
      </c>
      <c r="K30" s="195"/>
      <c r="L30" s="203" t="str">
        <f>IF('Independent sampling'!$C30&lt;&gt;0,IF((OR(C30&gt;=$L$11, C30&lt;=$L$12)), "Outlier",C30), "")</f>
        <v/>
      </c>
      <c r="M30" s="204">
        <f>IF('Independent sampling'!$D30&lt;&gt;0,IF((OR(D30&gt;=$M$11, D30&lt;=$M$12)), "Outlier",D30), "")</f>
        <v>0.23</v>
      </c>
      <c r="N30" s="204">
        <f>IF('Independent sampling'!$E30&lt;&gt;0,IF((OR(E30&gt;=$N$11, E30&lt;=$N$12)), "Outlier",E30), "")</f>
        <v>0.65</v>
      </c>
      <c r="O30" s="204" t="str">
        <f>IF('Independent sampling'!$F30&lt;&gt;0,IF((OR(F30&gt;=$O$11, F30&lt;=$O$12)), "Outlier",F30), "")</f>
        <v/>
      </c>
      <c r="P30" s="203" t="str">
        <f>IF('Independent sampling'!$H30&lt;&gt;0,IF((OR(H30&gt;=$P$11, H30&lt;=$P$12)), "Outlier",H30), "")</f>
        <v/>
      </c>
      <c r="Q30" s="204" t="str">
        <f>IF('Independent sampling'!$I30&lt;&gt;0,IF((OR(I30&gt;=$Q$11, I30&lt;=$Q$12)), "Outlier",I30), "")</f>
        <v/>
      </c>
      <c r="R30" s="204" t="str">
        <f>IF('Independent sampling'!$J30&lt;&gt;0,IF((OR(J30&gt;=$R$11, J30&lt;=$R$12)), "Outlier",J30), "")</f>
        <v/>
      </c>
      <c r="S30" s="206" t="str">
        <f>IF('Independent sampling'!$K30&lt;&gt;0,IF((OR(K30&gt;=$S$11, K30&lt;=$S$12)), "Outlier",K30), "")</f>
        <v/>
      </c>
      <c r="U30" s="1"/>
      <c r="V30" s="1"/>
      <c r="W30" s="1"/>
      <c r="X30" s="1"/>
      <c r="Y30" s="1"/>
      <c r="Z30" s="1"/>
      <c r="AA30" s="1"/>
      <c r="AB30" s="1"/>
      <c r="AC30" s="1"/>
      <c r="AD30" s="1"/>
      <c r="AF30" s="1"/>
      <c r="AG30" s="1"/>
      <c r="AH30" s="1"/>
      <c r="AI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row>
    <row r="31" spans="1:119" ht="18.75" x14ac:dyDescent="0.45">
      <c r="A31" s="192">
        <v>13</v>
      </c>
      <c r="B31" s="193" t="s">
        <v>151</v>
      </c>
      <c r="C31" s="194"/>
      <c r="D31" s="195">
        <v>0.23</v>
      </c>
      <c r="E31" s="195">
        <v>0.71</v>
      </c>
      <c r="F31" s="195"/>
      <c r="G31" s="194" t="s">
        <v>152</v>
      </c>
      <c r="H31" s="195"/>
      <c r="I31" s="195"/>
      <c r="J31" s="195">
        <v>0</v>
      </c>
      <c r="K31" s="195"/>
      <c r="L31" s="203" t="str">
        <f>IF('Independent sampling'!$C31&lt;&gt;0,IF((OR(C31&gt;=$L$11, C31&lt;=$L$12)), "Outlier",C31), "")</f>
        <v/>
      </c>
      <c r="M31" s="204">
        <f>IF('Independent sampling'!$D31&lt;&gt;0,IF((OR(D31&gt;=$M$11, D31&lt;=$M$12)), "Outlier",D31), "")</f>
        <v>0.23</v>
      </c>
      <c r="N31" s="204">
        <f>IF('Independent sampling'!$E31&lt;&gt;0,IF((OR(E31&gt;=$N$11, E31&lt;=$N$12)), "Outlier",E31), "")</f>
        <v>0.71</v>
      </c>
      <c r="O31" s="204" t="str">
        <f>IF('Independent sampling'!$F31&lt;&gt;0,IF((OR(F31&gt;=$O$11, F31&lt;=$O$12)), "Outlier",F31), "")</f>
        <v/>
      </c>
      <c r="P31" s="203" t="str">
        <f>IF('Independent sampling'!$H31&lt;&gt;0,IF((OR(H31&gt;=$P$11, H31&lt;=$P$12)), "Outlier",H31), "")</f>
        <v/>
      </c>
      <c r="Q31" s="204" t="str">
        <f>IF('Independent sampling'!$I31&lt;&gt;0,IF((OR(I31&gt;=$Q$11, I31&lt;=$Q$12)), "Outlier",I31), "")</f>
        <v/>
      </c>
      <c r="R31" s="204" t="str">
        <f>IF('Independent sampling'!$J31&lt;&gt;0,IF((OR(J31&gt;=$R$11, J31&lt;=$R$12)), "Outlier",J31), "")</f>
        <v/>
      </c>
      <c r="S31" s="206" t="str">
        <f>IF('Independent sampling'!$K31&lt;&gt;0,IF((OR(K31&gt;=$S$11, K31&lt;=$S$12)), "Outlier",K31), "")</f>
        <v/>
      </c>
      <c r="U31" s="1"/>
      <c r="V31" s="1"/>
      <c r="W31" s="1"/>
      <c r="X31" s="1"/>
      <c r="Y31" s="1"/>
      <c r="Z31" s="1"/>
      <c r="AA31" s="1"/>
      <c r="AB31" s="1"/>
      <c r="AC31" s="1"/>
      <c r="AD31" s="1"/>
      <c r="AF31" s="1"/>
      <c r="AG31" s="1"/>
      <c r="AH31" s="1"/>
      <c r="AI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row>
    <row r="32" spans="1:119" ht="18.75" x14ac:dyDescent="0.45">
      <c r="A32" s="192">
        <v>14</v>
      </c>
      <c r="B32" s="193" t="s">
        <v>153</v>
      </c>
      <c r="C32" s="194"/>
      <c r="D32" s="195"/>
      <c r="E32" s="195">
        <v>0.77</v>
      </c>
      <c r="F32" s="195"/>
      <c r="G32" s="194" t="s">
        <v>154</v>
      </c>
      <c r="H32" s="195"/>
      <c r="I32" s="195"/>
      <c r="J32" s="195">
        <v>0</v>
      </c>
      <c r="K32" s="195"/>
      <c r="L32" s="203" t="str">
        <f>IF('Independent sampling'!$C32&lt;&gt;0,IF((OR(C32&gt;=$L$11, C32&lt;=$L$12)), "Outlier",C32), "")</f>
        <v/>
      </c>
      <c r="M32" s="204" t="str">
        <f>IF('Independent sampling'!$D32&lt;&gt;0,IF((OR(D32&gt;=$M$11, D32&lt;=$M$12)), "Outlier",D32), "")</f>
        <v/>
      </c>
      <c r="N32" s="204">
        <f>IF('Independent sampling'!$E32&lt;&gt;0,IF((OR(E32&gt;=$N$11, E32&lt;=$N$12)), "Outlier",E32), "")</f>
        <v>0.77</v>
      </c>
      <c r="O32" s="204" t="str">
        <f>IF('Independent sampling'!$F32&lt;&gt;0,IF((OR(F32&gt;=$O$11, F32&lt;=$O$12)), "Outlier",F32), "")</f>
        <v/>
      </c>
      <c r="P32" s="203" t="str">
        <f>IF('Independent sampling'!$H32&lt;&gt;0,IF((OR(H32&gt;=$P$11, H32&lt;=$P$12)), "Outlier",H32), "")</f>
        <v/>
      </c>
      <c r="Q32" s="204" t="str">
        <f>IF('Independent sampling'!$I32&lt;&gt;0,IF((OR(I32&gt;=$Q$11, I32&lt;=$Q$12)), "Outlier",I32), "")</f>
        <v/>
      </c>
      <c r="R32" s="204" t="str">
        <f>IF('Independent sampling'!$J32&lt;&gt;0,IF((OR(J32&gt;=$R$11, J32&lt;=$R$12)), "Outlier",J32), "")</f>
        <v/>
      </c>
      <c r="S32" s="206" t="str">
        <f>IF('Independent sampling'!$K32&lt;&gt;0,IF((OR(K32&gt;=$S$11, K32&lt;=$S$12)), "Outlier",K32), "")</f>
        <v/>
      </c>
      <c r="U32" s="1"/>
      <c r="V32" s="1"/>
      <c r="W32" s="1"/>
      <c r="X32" s="1"/>
      <c r="Y32" s="1"/>
      <c r="Z32" s="1"/>
      <c r="AA32" s="1"/>
      <c r="AB32" s="1"/>
      <c r="AC32" s="1"/>
      <c r="AD32" s="1"/>
      <c r="AF32" s="1"/>
      <c r="AG32" s="1"/>
      <c r="AH32" s="1"/>
      <c r="AI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row>
    <row r="33" spans="1:119" ht="18.75" x14ac:dyDescent="0.45">
      <c r="A33" s="192">
        <v>15</v>
      </c>
      <c r="B33" s="193" t="s">
        <v>155</v>
      </c>
      <c r="C33" s="194"/>
      <c r="D33" s="195"/>
      <c r="E33" s="195">
        <v>0.83</v>
      </c>
      <c r="F33" s="195"/>
      <c r="G33" s="194" t="s">
        <v>156</v>
      </c>
      <c r="H33" s="195"/>
      <c r="I33" s="195"/>
      <c r="J33" s="195">
        <v>0</v>
      </c>
      <c r="K33" s="195"/>
      <c r="L33" s="203" t="str">
        <f>IF('Independent sampling'!$C33&lt;&gt;0,IF((OR(C33&gt;=$L$11, C33&lt;=$L$12)), "Outlier",C33), "")</f>
        <v/>
      </c>
      <c r="M33" s="204" t="str">
        <f>IF('Independent sampling'!$D33&lt;&gt;0,IF((OR(D33&gt;=$M$11, D33&lt;=$M$12)), "Outlier",D33), "")</f>
        <v/>
      </c>
      <c r="N33" s="204">
        <f>IF('Independent sampling'!$E33&lt;&gt;0,IF((OR(E33&gt;=$N$11, E33&lt;=$N$12)), "Outlier",E33), "")</f>
        <v>0.83</v>
      </c>
      <c r="O33" s="204" t="str">
        <f>IF('Independent sampling'!$F33&lt;&gt;0,IF((OR(F33&gt;=$O$11, F33&lt;=$O$12)), "Outlier",F33), "")</f>
        <v/>
      </c>
      <c r="P33" s="203" t="str">
        <f>IF('Independent sampling'!$H33&lt;&gt;0,IF((OR(H33&gt;=$P$11, H33&lt;=$P$12)), "Outlier",H33), "")</f>
        <v/>
      </c>
      <c r="Q33" s="204" t="str">
        <f>IF('Independent sampling'!$I33&lt;&gt;0,IF((OR(I33&gt;=$Q$11, I33&lt;=$Q$12)), "Outlier",I33), "")</f>
        <v/>
      </c>
      <c r="R33" s="204" t="str">
        <f>IF('Independent sampling'!$J33&lt;&gt;0,IF((OR(J33&gt;=$R$11, J33&lt;=$R$12)), "Outlier",J33), "")</f>
        <v/>
      </c>
      <c r="S33" s="206" t="str">
        <f>IF('Independent sampling'!$K33&lt;&gt;0,IF((OR(K33&gt;=$S$11, K33&lt;=$S$12)), "Outlier",K33), "")</f>
        <v/>
      </c>
      <c r="U33" s="1"/>
      <c r="V33" s="1"/>
      <c r="W33" s="1"/>
      <c r="X33" s="1"/>
      <c r="Y33" s="1"/>
      <c r="Z33" s="1"/>
      <c r="AA33" s="1"/>
      <c r="AB33" s="1"/>
      <c r="AC33" s="1"/>
      <c r="AD33" s="1"/>
      <c r="AF33" s="1"/>
      <c r="AG33" s="1"/>
      <c r="AH33" s="1"/>
      <c r="AI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row>
    <row r="34" spans="1:119" ht="18.75" x14ac:dyDescent="0.45">
      <c r="A34" s="192">
        <v>16</v>
      </c>
      <c r="B34" s="193" t="s">
        <v>157</v>
      </c>
      <c r="C34" s="194"/>
      <c r="D34" s="195"/>
      <c r="E34" s="195">
        <v>0.89</v>
      </c>
      <c r="F34" s="195"/>
      <c r="G34" s="194" t="s">
        <v>158</v>
      </c>
      <c r="H34" s="195"/>
      <c r="I34" s="195"/>
      <c r="J34" s="195">
        <v>0</v>
      </c>
      <c r="K34" s="195"/>
      <c r="L34" s="203" t="str">
        <f>IF('Independent sampling'!$C34&lt;&gt;0,IF((OR(C34&gt;=$L$11, C34&lt;=$L$12)), "Outlier",C34), "")</f>
        <v/>
      </c>
      <c r="M34" s="204" t="str">
        <f>IF('Independent sampling'!$D34&lt;&gt;0,IF((OR(D34&gt;=$M$11, D34&lt;=$M$12)), "Outlier",D34), "")</f>
        <v/>
      </c>
      <c r="N34" s="204">
        <f>IF('Independent sampling'!$E34&lt;&gt;0,IF((OR(E34&gt;=$N$11, E34&lt;=$N$12)), "Outlier",E34), "")</f>
        <v>0.89</v>
      </c>
      <c r="O34" s="204" t="str">
        <f>IF('Independent sampling'!$F34&lt;&gt;0,IF((OR(F34&gt;=$O$11, F34&lt;=$O$12)), "Outlier",F34), "")</f>
        <v/>
      </c>
      <c r="P34" s="203" t="str">
        <f>IF('Independent sampling'!$H34&lt;&gt;0,IF((OR(H34&gt;=$P$11, H34&lt;=$P$12)), "Outlier",H34), "")</f>
        <v/>
      </c>
      <c r="Q34" s="204" t="str">
        <f>IF('Independent sampling'!$I34&lt;&gt;0,IF((OR(I34&gt;=$Q$11, I34&lt;=$Q$12)), "Outlier",I34), "")</f>
        <v/>
      </c>
      <c r="R34" s="204" t="str">
        <f>IF('Independent sampling'!$J34&lt;&gt;0,IF((OR(J34&gt;=$R$11, J34&lt;=$R$12)), "Outlier",J34), "")</f>
        <v/>
      </c>
      <c r="S34" s="206" t="str">
        <f>IF('Independent sampling'!$K34&lt;&gt;0,IF((OR(K34&gt;=$S$11, K34&lt;=$S$12)), "Outlier",K34), "")</f>
        <v/>
      </c>
      <c r="U34" s="1"/>
      <c r="V34" s="1"/>
      <c r="W34" s="1"/>
      <c r="X34" s="1"/>
      <c r="Y34" s="1"/>
      <c r="Z34" s="1"/>
      <c r="AA34" s="1"/>
      <c r="AB34" s="1"/>
      <c r="AC34" s="1"/>
      <c r="AD34" s="1"/>
      <c r="AF34" s="1"/>
      <c r="AG34" s="1"/>
      <c r="AH34" s="1"/>
      <c r="AI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row>
    <row r="35" spans="1:119" ht="18.75" x14ac:dyDescent="0.45">
      <c r="A35" s="192">
        <v>17</v>
      </c>
      <c r="B35" s="193" t="s">
        <v>159</v>
      </c>
      <c r="C35" s="194"/>
      <c r="D35" s="195"/>
      <c r="E35" s="195">
        <v>0.95</v>
      </c>
      <c r="F35" s="195"/>
      <c r="G35" s="194" t="s">
        <v>160</v>
      </c>
      <c r="H35" s="195"/>
      <c r="I35" s="195"/>
      <c r="J35" s="195">
        <v>0.5</v>
      </c>
      <c r="K35" s="195"/>
      <c r="L35" s="203" t="str">
        <f>IF('Independent sampling'!$C35&lt;&gt;0,IF((OR(C35&gt;=$L$11, C35&lt;=$L$12)), "Outlier",C35), "")</f>
        <v/>
      </c>
      <c r="M35" s="204" t="str">
        <f>IF('Independent sampling'!$D35&lt;&gt;0,IF((OR(D35&gt;=$M$11, D35&lt;=$M$12)), "Outlier",D35), "")</f>
        <v/>
      </c>
      <c r="N35" s="204">
        <f>IF('Independent sampling'!$E35&lt;&gt;0,IF((OR(E35&gt;=$N$11, E35&lt;=$N$12)), "Outlier",E35), "")</f>
        <v>0.95</v>
      </c>
      <c r="O35" s="204" t="str">
        <f>IF('Independent sampling'!$F35&lt;&gt;0,IF((OR(F35&gt;=$O$11, F35&lt;=$O$12)), "Outlier",F35), "")</f>
        <v/>
      </c>
      <c r="P35" s="203" t="str">
        <f>IF('Independent sampling'!$H35&lt;&gt;0,IF((OR(H35&gt;=$P$11, H35&lt;=$P$12)), "Outlier",H35), "")</f>
        <v/>
      </c>
      <c r="Q35" s="204" t="str">
        <f>IF('Independent sampling'!$I35&lt;&gt;0,IF((OR(I35&gt;=$Q$11, I35&lt;=$Q$12)), "Outlier",I35), "")</f>
        <v/>
      </c>
      <c r="R35" s="204">
        <f>IF('Independent sampling'!$J35&lt;&gt;0,IF((OR(J35&gt;=$R$11, J35&lt;=$R$12)), "Outlier",J35), "")</f>
        <v>0.5</v>
      </c>
      <c r="S35" s="206" t="str">
        <f>IF('Independent sampling'!$K35&lt;&gt;0,IF((OR(K35&gt;=$S$11, K35&lt;=$S$12)), "Outlier",K35), "")</f>
        <v/>
      </c>
      <c r="U35" s="1"/>
      <c r="V35" s="1"/>
      <c r="W35" s="1"/>
      <c r="X35" s="1"/>
      <c r="Y35" s="1"/>
      <c r="Z35" s="1"/>
      <c r="AA35" s="1"/>
      <c r="AB35" s="1"/>
      <c r="AC35" s="1"/>
      <c r="AD35" s="1"/>
      <c r="AF35" s="1"/>
      <c r="AG35" s="1"/>
      <c r="AH35" s="1"/>
      <c r="AI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row>
    <row r="36" spans="1:119" ht="18.75" x14ac:dyDescent="0.45">
      <c r="A36" s="192">
        <v>18</v>
      </c>
      <c r="B36" s="193" t="s">
        <v>161</v>
      </c>
      <c r="C36" s="194"/>
      <c r="D36" s="195"/>
      <c r="E36" s="195">
        <v>1.01</v>
      </c>
      <c r="F36" s="195"/>
      <c r="G36" s="194" t="s">
        <v>162</v>
      </c>
      <c r="H36" s="195"/>
      <c r="I36" s="195"/>
      <c r="J36" s="195">
        <v>0.5</v>
      </c>
      <c r="K36" s="195"/>
      <c r="L36" s="203" t="str">
        <f>IF('Independent sampling'!$C36&lt;&gt;0,IF((OR(C36&gt;=$L$11, C36&lt;=$L$12)), "Outlier",C36), "")</f>
        <v/>
      </c>
      <c r="M36" s="204" t="str">
        <f>IF('Independent sampling'!$D36&lt;&gt;0,IF((OR(D36&gt;=$M$11, D36&lt;=$M$12)), "Outlier",D36), "")</f>
        <v/>
      </c>
      <c r="N36" s="204">
        <f>IF('Independent sampling'!$E36&lt;&gt;0,IF((OR(E36&gt;=$N$11, E36&lt;=$N$12)), "Outlier",E36), "")</f>
        <v>1.01</v>
      </c>
      <c r="O36" s="204" t="str">
        <f>IF('Independent sampling'!$F36&lt;&gt;0,IF((OR(F36&gt;=$O$11, F36&lt;=$O$12)), "Outlier",F36), "")</f>
        <v/>
      </c>
      <c r="P36" s="203" t="str">
        <f>IF('Independent sampling'!$H36&lt;&gt;0,IF((OR(H36&gt;=$P$11, H36&lt;=$P$12)), "Outlier",H36), "")</f>
        <v/>
      </c>
      <c r="Q36" s="204" t="str">
        <f>IF('Independent sampling'!$I36&lt;&gt;0,IF((OR(I36&gt;=$Q$11, I36&lt;=$Q$12)), "Outlier",I36), "")</f>
        <v/>
      </c>
      <c r="R36" s="204">
        <f>IF('Independent sampling'!$J36&lt;&gt;0,IF((OR(J36&gt;=$R$11, J36&lt;=$R$12)), "Outlier",J36), "")</f>
        <v>0.5</v>
      </c>
      <c r="S36" s="206" t="str">
        <f>IF('Independent sampling'!$K36&lt;&gt;0,IF((OR(K36&gt;=$S$11, K36&lt;=$S$12)), "Outlier",K36), "")</f>
        <v/>
      </c>
      <c r="U36" s="1"/>
      <c r="V36" s="1"/>
      <c r="W36" s="1"/>
      <c r="X36" s="1"/>
      <c r="Y36" s="1"/>
      <c r="Z36" s="1"/>
      <c r="AA36" s="1"/>
      <c r="AB36" s="1"/>
      <c r="AC36" s="1"/>
      <c r="AD36" s="1"/>
      <c r="AF36" s="1"/>
      <c r="AG36" s="1"/>
      <c r="AH36" s="1"/>
      <c r="AI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row>
    <row r="37" spans="1:119" ht="18.75" x14ac:dyDescent="0.45">
      <c r="A37" s="192">
        <v>19</v>
      </c>
      <c r="B37" s="193" t="s">
        <v>163</v>
      </c>
      <c r="C37" s="194"/>
      <c r="D37" s="195"/>
      <c r="E37" s="195">
        <v>1.07</v>
      </c>
      <c r="F37" s="195"/>
      <c r="G37" s="194" t="s">
        <v>164</v>
      </c>
      <c r="H37" s="195"/>
      <c r="I37" s="195"/>
      <c r="J37" s="195">
        <v>0.5</v>
      </c>
      <c r="K37" s="195"/>
      <c r="L37" s="203" t="str">
        <f>IF('Independent sampling'!$C37&lt;&gt;0,IF((OR(C37&gt;=$L$11, C37&lt;=$L$12)), "Outlier",C37), "")</f>
        <v/>
      </c>
      <c r="M37" s="204" t="str">
        <f>IF('Independent sampling'!$D37&lt;&gt;0,IF((OR(D37&gt;=$M$11, D37&lt;=$M$12)), "Outlier",D37), "")</f>
        <v/>
      </c>
      <c r="N37" s="204">
        <f>IF('Independent sampling'!$E37&lt;&gt;0,IF((OR(E37&gt;=$N$11, E37&lt;=$N$12)), "Outlier",E37), "")</f>
        <v>1.07</v>
      </c>
      <c r="O37" s="204" t="str">
        <f>IF('Independent sampling'!$F37&lt;&gt;0,IF((OR(F37&gt;=$O$11, F37&lt;=$O$12)), "Outlier",F37), "")</f>
        <v/>
      </c>
      <c r="P37" s="203" t="str">
        <f>IF('Independent sampling'!$H37&lt;&gt;0,IF((OR(H37&gt;=$P$11, H37&lt;=$P$12)), "Outlier",H37), "")</f>
        <v/>
      </c>
      <c r="Q37" s="204" t="str">
        <f>IF('Independent sampling'!$I37&lt;&gt;0,IF((OR(I37&gt;=$Q$11, I37&lt;=$Q$12)), "Outlier",I37), "")</f>
        <v/>
      </c>
      <c r="R37" s="204">
        <f>IF('Independent sampling'!$J37&lt;&gt;0,IF((OR(J37&gt;=$R$11, J37&lt;=$R$12)), "Outlier",J37), "")</f>
        <v>0.5</v>
      </c>
      <c r="S37" s="206" t="str">
        <f>IF('Independent sampling'!$K37&lt;&gt;0,IF((OR(K37&gt;=$S$11, K37&lt;=$S$12)), "Outlier",K37), "")</f>
        <v/>
      </c>
      <c r="U37" s="1"/>
      <c r="V37" s="1"/>
      <c r="W37" s="1"/>
      <c r="X37" s="1"/>
      <c r="Y37" s="1"/>
      <c r="Z37" s="1"/>
      <c r="AA37" s="1"/>
      <c r="AB37" s="1"/>
      <c r="AC37" s="1"/>
      <c r="AD37" s="1"/>
      <c r="AF37" s="1"/>
      <c r="AG37" s="1"/>
      <c r="AH37" s="1"/>
      <c r="AI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row>
    <row r="38" spans="1:119" ht="18.75" x14ac:dyDescent="0.45">
      <c r="A38" s="192">
        <v>20</v>
      </c>
      <c r="B38" s="193" t="s">
        <v>165</v>
      </c>
      <c r="C38" s="194"/>
      <c r="D38" s="195"/>
      <c r="E38" s="195">
        <v>1.1299999999999999</v>
      </c>
      <c r="F38" s="195"/>
      <c r="G38" s="194" t="s">
        <v>166</v>
      </c>
      <c r="H38" s="195"/>
      <c r="I38" s="195"/>
      <c r="J38" s="195">
        <v>0.5</v>
      </c>
      <c r="K38" s="195"/>
      <c r="L38" s="203" t="str">
        <f>IF('Independent sampling'!$C38&lt;&gt;0,IF((OR(C38&gt;=$L$11, C38&lt;=$L$12)), "Outlier",C38), "")</f>
        <v/>
      </c>
      <c r="M38" s="204" t="str">
        <f>IF('Independent sampling'!$D38&lt;&gt;0,IF((OR(D38&gt;=$M$11, D38&lt;=$M$12)), "Outlier",D38), "")</f>
        <v/>
      </c>
      <c r="N38" s="204">
        <f>IF('Independent sampling'!$E38&lt;&gt;0,IF((OR(E38&gt;=$N$11, E38&lt;=$N$12)), "Outlier",E38), "")</f>
        <v>1.1299999999999999</v>
      </c>
      <c r="O38" s="204" t="str">
        <f>IF('Independent sampling'!$F38&lt;&gt;0,IF((OR(F38&gt;=$O$11, F38&lt;=$O$12)), "Outlier",F38), "")</f>
        <v/>
      </c>
      <c r="P38" s="203" t="str">
        <f>IF('Independent sampling'!$H38&lt;&gt;0,IF((OR(H38&gt;=$P$11, H38&lt;=$P$12)), "Outlier",H38), "")</f>
        <v/>
      </c>
      <c r="Q38" s="204" t="str">
        <f>IF('Independent sampling'!$I38&lt;&gt;0,IF((OR(I38&gt;=$Q$11, I38&lt;=$Q$12)), "Outlier",I38), "")</f>
        <v/>
      </c>
      <c r="R38" s="204">
        <f>IF('Independent sampling'!$J38&lt;&gt;0,IF((OR(J38&gt;=$R$11, J38&lt;=$R$12)), "Outlier",J38), "")</f>
        <v>0.5</v>
      </c>
      <c r="S38" s="206" t="str">
        <f>IF('Independent sampling'!$K38&lt;&gt;0,IF((OR(K38&gt;=$S$11, K38&lt;=$S$12)), "Outlier",K38), "")</f>
        <v/>
      </c>
      <c r="U38" s="1"/>
      <c r="V38" s="1"/>
      <c r="W38" s="1"/>
      <c r="X38" s="1"/>
      <c r="Y38" s="1"/>
      <c r="Z38" s="1"/>
      <c r="AA38" s="1"/>
      <c r="AB38" s="1"/>
      <c r="AC38" s="1"/>
      <c r="AD38" s="1"/>
      <c r="AF38" s="1"/>
      <c r="AG38" s="1"/>
      <c r="AH38" s="1"/>
      <c r="AI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row>
    <row r="39" spans="1:119" ht="18.75" x14ac:dyDescent="0.45">
      <c r="A39" s="192">
        <v>21</v>
      </c>
      <c r="B39" s="193" t="s">
        <v>167</v>
      </c>
      <c r="C39" s="194"/>
      <c r="D39" s="195"/>
      <c r="E39" s="195">
        <v>1.19</v>
      </c>
      <c r="F39" s="195"/>
      <c r="G39" s="194" t="s">
        <v>168</v>
      </c>
      <c r="H39" s="195"/>
      <c r="I39" s="195"/>
      <c r="J39" s="195">
        <v>0.5</v>
      </c>
      <c r="K39" s="195"/>
      <c r="L39" s="203" t="str">
        <f>IF('Independent sampling'!$C39&lt;&gt;0,IF((OR(C39&gt;=$L$11, C39&lt;=$L$12)), "Outlier",C39), "")</f>
        <v/>
      </c>
      <c r="M39" s="204" t="str">
        <f>IF('Independent sampling'!$D39&lt;&gt;0,IF((OR(D39&gt;=$M$11, D39&lt;=$M$12)), "Outlier",D39), "")</f>
        <v/>
      </c>
      <c r="N39" s="207">
        <f>IF('Independent sampling'!$E39&lt;&gt;0,IF((OR(E39&gt;=$N$11, E39&lt;=$N$12)), "Outlier",E39), "")</f>
        <v>1.19</v>
      </c>
      <c r="O39" s="207" t="str">
        <f>IF('Independent sampling'!$F39&lt;&gt;0,IF((OR(F39&gt;=$O$11, F39&lt;=$O$12)), "Outlier",F39), "")</f>
        <v/>
      </c>
      <c r="P39" s="203" t="str">
        <f>IF('Independent sampling'!$H39&lt;&gt;0,IF((OR(H39&gt;=$P$11, H39&lt;=$P$12)), "Outlier",H39), "")</f>
        <v/>
      </c>
      <c r="Q39" s="204" t="str">
        <f>IF('Independent sampling'!$I39&lt;&gt;0,IF((OR(I39&gt;=$Q$11, I39&lt;=$Q$12)), "Outlier",I39), "")</f>
        <v/>
      </c>
      <c r="R39" s="204">
        <f>IF('Independent sampling'!$J39&lt;&gt;0,IF((OR(J39&gt;=$R$11, J39&lt;=$R$12)), "Outlier",J39), "")</f>
        <v>0.5</v>
      </c>
      <c r="S39" s="206" t="str">
        <f>IF('Independent sampling'!$K39&lt;&gt;0,IF((OR(K39&gt;=$S$11, K39&lt;=$S$12)), "Outlier",K39), "")</f>
        <v/>
      </c>
      <c r="U39" s="1"/>
      <c r="V39" s="1"/>
      <c r="W39" s="1"/>
      <c r="X39" s="1"/>
      <c r="Y39" s="1"/>
      <c r="Z39" s="1"/>
      <c r="AA39" s="1"/>
      <c r="AB39" s="1"/>
      <c r="AC39" s="1"/>
      <c r="AD39" s="1"/>
      <c r="AF39" s="1"/>
      <c r="AG39" s="1"/>
      <c r="AH39" s="1"/>
      <c r="AI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row>
    <row r="40" spans="1:119" ht="18.75" x14ac:dyDescent="0.45">
      <c r="A40" s="192">
        <v>22</v>
      </c>
      <c r="B40" s="193" t="s">
        <v>169</v>
      </c>
      <c r="C40" s="194"/>
      <c r="D40" s="195"/>
      <c r="E40" s="195">
        <v>1.25</v>
      </c>
      <c r="F40" s="195"/>
      <c r="G40" s="194" t="s">
        <v>170</v>
      </c>
      <c r="H40" s="195"/>
      <c r="I40" s="195"/>
      <c r="J40" s="195">
        <v>0.5</v>
      </c>
      <c r="K40" s="195"/>
      <c r="L40" s="203" t="str">
        <f>IF('Independent sampling'!$C40&lt;&gt;0,IF((OR(C40&gt;=$L$11, C40&lt;=$L$12)), "Outlier",C40), "")</f>
        <v/>
      </c>
      <c r="M40" s="204" t="str">
        <f>IF('Independent sampling'!$D40&lt;&gt;0,IF((OR(D40&gt;=$M$11, D40&lt;=$M$12)), "Outlier",D40), "")</f>
        <v/>
      </c>
      <c r="N40" s="207">
        <f>IF('Independent sampling'!$E40&lt;&gt;0,IF((OR(E40&gt;=$N$11, E40&lt;=$N$12)), "Outlier",E40), "")</f>
        <v>1.25</v>
      </c>
      <c r="O40" s="207" t="str">
        <f>IF('Independent sampling'!$F40&lt;&gt;0,IF((OR(F40&gt;=$O$11, F40&lt;=$O$12)), "Outlier",F40), "")</f>
        <v/>
      </c>
      <c r="P40" s="203" t="str">
        <f>IF('Independent sampling'!$H40&lt;&gt;0,IF((OR(H40&gt;=$P$11, H40&lt;=$P$12)), "Outlier",H40), "")</f>
        <v/>
      </c>
      <c r="Q40" s="204" t="str">
        <f>IF('Independent sampling'!$I40&lt;&gt;0,IF((OR(I40&gt;=$Q$11, I40&lt;=$Q$12)), "Outlier",I40), "")</f>
        <v/>
      </c>
      <c r="R40" s="204">
        <f>IF('Independent sampling'!$J40&lt;&gt;0,IF((OR(J40&gt;=$R$11, J40&lt;=$R$12)), "Outlier",J40), "")</f>
        <v>0.5</v>
      </c>
      <c r="S40" s="206" t="str">
        <f>IF('Independent sampling'!$K40&lt;&gt;0,IF((OR(K40&gt;=$S$11, K40&lt;=$S$12)), "Outlier",K40), "")</f>
        <v/>
      </c>
      <c r="U40" s="1"/>
      <c r="V40" s="1"/>
      <c r="W40" s="1"/>
      <c r="X40" s="1"/>
      <c r="Y40" s="1"/>
      <c r="Z40" s="1"/>
      <c r="AA40" s="1"/>
      <c r="AB40" s="1"/>
      <c r="AC40" s="1"/>
      <c r="AD40" s="1"/>
      <c r="AF40" s="1"/>
      <c r="AG40" s="1"/>
      <c r="AH40" s="1"/>
      <c r="AI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row>
    <row r="41" spans="1:119" ht="18.75" x14ac:dyDescent="0.45">
      <c r="A41" s="192">
        <v>23</v>
      </c>
      <c r="B41" s="193" t="s">
        <v>171</v>
      </c>
      <c r="C41" s="194"/>
      <c r="D41" s="195"/>
      <c r="E41" s="195">
        <v>1.31</v>
      </c>
      <c r="F41" s="195"/>
      <c r="G41" s="194" t="s">
        <v>172</v>
      </c>
      <c r="H41" s="195"/>
      <c r="I41" s="195"/>
      <c r="J41" s="195">
        <v>0.5</v>
      </c>
      <c r="K41" s="195"/>
      <c r="L41" s="203" t="str">
        <f>IF('Independent sampling'!$C41&lt;&gt;0,IF((OR(C41&gt;=$L$11, C41&lt;=$L$12)), "Outlier",C41), "")</f>
        <v/>
      </c>
      <c r="M41" s="204" t="str">
        <f>IF('Independent sampling'!$D41&lt;&gt;0,IF((OR(D41&gt;=$M$11, D41&lt;=$M$12)), "Outlier",D41), "")</f>
        <v/>
      </c>
      <c r="N41" s="207">
        <f>IF('Independent sampling'!$E41&lt;&gt;0,IF((OR(E41&gt;=$N$11, E41&lt;=$N$12)), "Outlier",E41), "")</f>
        <v>1.31</v>
      </c>
      <c r="O41" s="207" t="str">
        <f>IF('Independent sampling'!$F41&lt;&gt;0,IF((OR(F41&gt;=$O$11, F41&lt;=$O$12)), "Outlier",F41), "")</f>
        <v/>
      </c>
      <c r="P41" s="203" t="str">
        <f>IF('Independent sampling'!$H41&lt;&gt;0,IF((OR(H41&gt;=$P$11, H41&lt;=$P$12)), "Outlier",H41), "")</f>
        <v/>
      </c>
      <c r="Q41" s="204" t="str">
        <f>IF('Independent sampling'!$I41&lt;&gt;0,IF((OR(I41&gt;=$Q$11, I41&lt;=$Q$12)), "Outlier",I41), "")</f>
        <v/>
      </c>
      <c r="R41" s="204">
        <f>IF('Independent sampling'!$J41&lt;&gt;0,IF((OR(J41&gt;=$R$11, J41&lt;=$R$12)), "Outlier",J41), "")</f>
        <v>0.5</v>
      </c>
      <c r="S41" s="206" t="str">
        <f>IF('Independent sampling'!$K41&lt;&gt;0,IF((OR(K41&gt;=$S$11, K41&lt;=$S$12)), "Outlier",K41), "")</f>
        <v/>
      </c>
      <c r="U41" s="1"/>
      <c r="V41" s="1"/>
      <c r="W41" s="1"/>
      <c r="X41" s="1"/>
      <c r="Y41" s="1"/>
      <c r="Z41" s="1"/>
      <c r="AA41" s="1"/>
      <c r="AB41" s="1"/>
      <c r="AC41" s="1"/>
      <c r="AD41" s="1"/>
      <c r="AF41" s="1"/>
      <c r="AG41" s="1"/>
      <c r="AH41" s="1"/>
      <c r="AI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row>
    <row r="42" spans="1:119" ht="18.75" x14ac:dyDescent="0.45">
      <c r="A42" s="192">
        <v>24</v>
      </c>
      <c r="B42" s="193" t="s">
        <v>173</v>
      </c>
      <c r="C42" s="194"/>
      <c r="D42" s="195"/>
      <c r="E42" s="195">
        <v>1.37</v>
      </c>
      <c r="F42" s="195"/>
      <c r="G42" s="194" t="s">
        <v>174</v>
      </c>
      <c r="H42" s="195"/>
      <c r="I42" s="195"/>
      <c r="J42" s="195">
        <v>0.5</v>
      </c>
      <c r="K42" s="195"/>
      <c r="L42" s="203" t="str">
        <f>IF('Independent sampling'!$C42&lt;&gt;0,IF((OR(C42&gt;=$L$11, C42&lt;=$L$12)), "Outlier",C42), "")</f>
        <v/>
      </c>
      <c r="M42" s="204" t="str">
        <f>IF('Independent sampling'!$D42&lt;&gt;0,IF((OR(D42&gt;=$M$11, D42&lt;=$M$12)), "Outlier",D42), "")</f>
        <v/>
      </c>
      <c r="N42" s="207">
        <f>IF('Independent sampling'!$E42&lt;&gt;0,IF((OR(E42&gt;=$N$11, E42&lt;=$N$12)), "Outlier",E42), "")</f>
        <v>1.37</v>
      </c>
      <c r="O42" s="207" t="str">
        <f>IF('Independent sampling'!$F42&lt;&gt;0,IF((OR(F42&gt;=$O$11, F42&lt;=$O$12)), "Outlier",F42), "")</f>
        <v/>
      </c>
      <c r="P42" s="203" t="str">
        <f>IF('Independent sampling'!$H42&lt;&gt;0,IF((OR(H42&gt;=$P$11, H42&lt;=$P$12)), "Outlier",H42), "")</f>
        <v/>
      </c>
      <c r="Q42" s="204" t="str">
        <f>IF('Independent sampling'!$I42&lt;&gt;0,IF((OR(I42&gt;=$Q$11, I42&lt;=$Q$12)), "Outlier",I42), "")</f>
        <v/>
      </c>
      <c r="R42" s="204">
        <f>IF('Independent sampling'!$J42&lt;&gt;0,IF((OR(J42&gt;=$R$11, J42&lt;=$R$12)), "Outlier",J42), "")</f>
        <v>0.5</v>
      </c>
      <c r="S42" s="206" t="str">
        <f>IF('Independent sampling'!$K42&lt;&gt;0,IF((OR(K42&gt;=$S$11, K42&lt;=$S$12)), "Outlier",K42), "")</f>
        <v/>
      </c>
      <c r="U42" s="1"/>
      <c r="V42" s="1"/>
      <c r="W42" s="1"/>
      <c r="X42" s="1"/>
      <c r="Y42" s="1"/>
      <c r="Z42" s="1"/>
      <c r="AA42" s="1"/>
      <c r="AB42" s="1"/>
      <c r="AC42" s="1"/>
      <c r="AD42" s="1"/>
      <c r="AF42" s="1"/>
      <c r="AG42" s="1"/>
      <c r="AH42" s="1"/>
      <c r="AI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row>
    <row r="43" spans="1:119" ht="18.75" x14ac:dyDescent="0.45">
      <c r="A43" s="192">
        <v>25</v>
      </c>
      <c r="B43" s="193" t="s">
        <v>175</v>
      </c>
      <c r="C43" s="194"/>
      <c r="D43" s="195"/>
      <c r="E43" s="195">
        <v>1.43</v>
      </c>
      <c r="F43" s="195"/>
      <c r="G43" s="194" t="s">
        <v>176</v>
      </c>
      <c r="H43" s="195"/>
      <c r="I43" s="195"/>
      <c r="J43" s="195">
        <v>0.5</v>
      </c>
      <c r="K43" s="195"/>
      <c r="L43" s="203" t="str">
        <f>IF('Independent sampling'!$C43&lt;&gt;0,IF((OR(C43&gt;=$L$11, C43&lt;=$L$12)), "Outlier",C43), "")</f>
        <v/>
      </c>
      <c r="M43" s="204" t="str">
        <f>IF('Independent sampling'!$D43&lt;&gt;0,IF((OR(D43&gt;=$M$11, D43&lt;=$M$12)), "Outlier",D43), "")</f>
        <v/>
      </c>
      <c r="N43" s="207">
        <f>IF('Independent sampling'!$E43&lt;&gt;0,IF((OR(E43&gt;=$N$11, E43&lt;=$N$12)), "Outlier",E43), "")</f>
        <v>1.43</v>
      </c>
      <c r="O43" s="207" t="str">
        <f>IF('Independent sampling'!$F43&lt;&gt;0,IF((OR(F43&gt;=$O$11, F43&lt;=$O$12)), "Outlier",F43), "")</f>
        <v/>
      </c>
      <c r="P43" s="203" t="str">
        <f>IF('Independent sampling'!$H43&lt;&gt;0,IF((OR(H43&gt;=$P$11, H43&lt;=$P$12)), "Outlier",H43), "")</f>
        <v/>
      </c>
      <c r="Q43" s="204" t="str">
        <f>IF('Independent sampling'!$I43&lt;&gt;0,IF((OR(I43&gt;=$Q$11, I43&lt;=$Q$12)), "Outlier",I43), "")</f>
        <v/>
      </c>
      <c r="R43" s="204">
        <f>IF('Independent sampling'!$J43&lt;&gt;0,IF((OR(J43&gt;=$R$11, J43&lt;=$R$12)), "Outlier",J43), "")</f>
        <v>0.5</v>
      </c>
      <c r="S43" s="206" t="str">
        <f>IF('Independent sampling'!$K43&lt;&gt;0,IF((OR(K43&gt;=$S$11, K43&lt;=$S$12)), "Outlier",K43), "")</f>
        <v/>
      </c>
      <c r="U43" s="1"/>
      <c r="V43" s="1"/>
      <c r="W43" s="1"/>
      <c r="X43" s="1"/>
      <c r="Y43" s="1"/>
      <c r="Z43" s="1"/>
      <c r="AA43" s="1"/>
      <c r="AB43" s="1"/>
      <c r="AC43" s="1"/>
      <c r="AD43" s="1"/>
      <c r="AF43" s="1"/>
      <c r="AG43" s="1"/>
      <c r="AH43" s="1"/>
      <c r="AI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row>
    <row r="44" spans="1:119" ht="18.75" x14ac:dyDescent="0.45">
      <c r="A44" s="192">
        <v>26</v>
      </c>
      <c r="B44" s="193" t="s">
        <v>177</v>
      </c>
      <c r="C44" s="194"/>
      <c r="D44" s="195"/>
      <c r="E44" s="195">
        <v>1.49</v>
      </c>
      <c r="F44" s="195"/>
      <c r="G44" s="194" t="s">
        <v>178</v>
      </c>
      <c r="H44" s="195"/>
      <c r="I44" s="195"/>
      <c r="J44" s="195">
        <v>0.5</v>
      </c>
      <c r="K44" s="195"/>
      <c r="L44" s="203" t="str">
        <f>IF('Independent sampling'!$C44&lt;&gt;0,IF((OR(C44&gt;=$L$11, C44&lt;=$L$12)), "Outlier",C44), "")</f>
        <v/>
      </c>
      <c r="M44" s="204" t="str">
        <f>IF('Independent sampling'!$D44&lt;&gt;0,IF((OR(D44&gt;=$M$11, D44&lt;=$M$12)), "Outlier",D44), "")</f>
        <v/>
      </c>
      <c r="N44" s="207">
        <f>IF('Independent sampling'!$E44&lt;&gt;0,IF((OR(E44&gt;=$N$11, E44&lt;=$N$12)), "Outlier",E44), "")</f>
        <v>1.49</v>
      </c>
      <c r="O44" s="207" t="str">
        <f>IF('Independent sampling'!$F44&lt;&gt;0,IF((OR(F44&gt;=$O$11, F44&lt;=$O$12)), "Outlier",F44), "")</f>
        <v/>
      </c>
      <c r="P44" s="203" t="str">
        <f>IF('Independent sampling'!$H44&lt;&gt;0,IF((OR(H44&gt;=$P$11, H44&lt;=$P$12)), "Outlier",H44), "")</f>
        <v/>
      </c>
      <c r="Q44" s="204" t="str">
        <f>IF('Independent sampling'!$I44&lt;&gt;0,IF((OR(I44&gt;=$Q$11, I44&lt;=$Q$12)), "Outlier",I44), "")</f>
        <v/>
      </c>
      <c r="R44" s="204">
        <f>IF('Independent sampling'!$J44&lt;&gt;0,IF((OR(J44&gt;=$R$11, J44&lt;=$R$12)), "Outlier",J44), "")</f>
        <v>0.5</v>
      </c>
      <c r="S44" s="206" t="str">
        <f>IF('Independent sampling'!$K44&lt;&gt;0,IF((OR(K44&gt;=$S$11, K44&lt;=$S$12)), "Outlier",K44), "")</f>
        <v/>
      </c>
      <c r="U44" s="1"/>
      <c r="V44" s="1"/>
      <c r="W44" s="1"/>
      <c r="X44" s="1"/>
      <c r="Y44" s="1"/>
      <c r="Z44" s="1"/>
      <c r="AA44" s="1"/>
      <c r="AB44" s="1"/>
      <c r="AC44" s="1"/>
      <c r="AD44" s="1"/>
      <c r="AF44" s="1"/>
      <c r="AG44" s="1"/>
      <c r="AH44" s="1"/>
      <c r="AI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row>
    <row r="45" spans="1:119" ht="18.75" x14ac:dyDescent="0.45">
      <c r="A45" s="192">
        <v>27</v>
      </c>
      <c r="B45" s="193" t="s">
        <v>179</v>
      </c>
      <c r="C45" s="194"/>
      <c r="D45" s="195"/>
      <c r="E45" s="195">
        <v>1.55</v>
      </c>
      <c r="F45" s="195"/>
      <c r="G45" s="194" t="s">
        <v>180</v>
      </c>
      <c r="H45" s="195"/>
      <c r="I45" s="195"/>
      <c r="J45" s="195">
        <v>0.5</v>
      </c>
      <c r="K45" s="195"/>
      <c r="L45" s="203" t="str">
        <f>IF('Independent sampling'!$C45&lt;&gt;0,IF((OR(C45&gt;=$L$11, C45&lt;=$L$12)), "Outlier",C45), "")</f>
        <v/>
      </c>
      <c r="M45" s="204" t="str">
        <f>IF('Independent sampling'!$D45&lt;&gt;0,IF((OR(D45&gt;=$M$11, D45&lt;=$M$12)), "Outlier",D45), "")</f>
        <v/>
      </c>
      <c r="N45" s="207">
        <f>IF('Independent sampling'!$E45&lt;&gt;0,IF((OR(E45&gt;=$N$11, E45&lt;=$N$12)), "Outlier",E45), "")</f>
        <v>1.55</v>
      </c>
      <c r="O45" s="207" t="str">
        <f>IF('Independent sampling'!$F45&lt;&gt;0,IF((OR(F45&gt;=$O$11, F45&lt;=$O$12)), "Outlier",F45), "")</f>
        <v/>
      </c>
      <c r="P45" s="203" t="str">
        <f>IF('Independent sampling'!$H45&lt;&gt;0,IF((OR(H45&gt;=$P$11, H45&lt;=$P$12)), "Outlier",H45), "")</f>
        <v/>
      </c>
      <c r="Q45" s="204" t="str">
        <f>IF('Independent sampling'!$I45&lt;&gt;0,IF((OR(I45&gt;=$Q$11, I45&lt;=$Q$12)), "Outlier",I45), "")</f>
        <v/>
      </c>
      <c r="R45" s="204">
        <f>IF('Independent sampling'!$J45&lt;&gt;0,IF((OR(J45&gt;=$R$11, J45&lt;=$R$12)), "Outlier",J45), "")</f>
        <v>0.5</v>
      </c>
      <c r="S45" s="206" t="str">
        <f>IF('Independent sampling'!$K45&lt;&gt;0,IF((OR(K45&gt;=$S$11, K45&lt;=$S$12)), "Outlier",K45), "")</f>
        <v/>
      </c>
      <c r="U45" s="1"/>
      <c r="V45" s="1"/>
      <c r="W45" s="1"/>
      <c r="X45" s="1"/>
      <c r="Y45" s="1"/>
      <c r="Z45" s="1"/>
      <c r="AA45" s="1"/>
      <c r="AB45" s="1"/>
      <c r="AC45" s="1"/>
      <c r="AD45" s="1"/>
      <c r="AF45" s="1"/>
      <c r="AG45" s="1"/>
      <c r="AH45" s="1"/>
      <c r="AI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row>
    <row r="46" spans="1:119" ht="18.75" x14ac:dyDescent="0.45">
      <c r="A46" s="192">
        <v>28</v>
      </c>
      <c r="B46" s="193" t="s">
        <v>181</v>
      </c>
      <c r="C46" s="194"/>
      <c r="D46" s="195"/>
      <c r="E46" s="195">
        <v>1.61</v>
      </c>
      <c r="F46" s="195"/>
      <c r="G46" s="194" t="s">
        <v>182</v>
      </c>
      <c r="H46" s="195"/>
      <c r="I46" s="195"/>
      <c r="J46" s="195">
        <v>0.5</v>
      </c>
      <c r="K46" s="195"/>
      <c r="L46" s="203" t="str">
        <f>IF('Independent sampling'!$C46&lt;&gt;0,IF((OR(C46&gt;=$L$11, C46&lt;=$L$12)), "Outlier",C46), "")</f>
        <v/>
      </c>
      <c r="M46" s="204" t="str">
        <f>IF('Independent sampling'!$D46&lt;&gt;0,IF((OR(D46&gt;=$M$11, D46&lt;=$M$12)), "Outlier",D46), "")</f>
        <v/>
      </c>
      <c r="N46" s="207">
        <f>IF('Independent sampling'!$E46&lt;&gt;0,IF((OR(E46&gt;=$N$11, E46&lt;=$N$12)), "Outlier",E46), "")</f>
        <v>1.61</v>
      </c>
      <c r="O46" s="207" t="str">
        <f>IF('Independent sampling'!$F46&lt;&gt;0,IF((OR(F46&gt;=$O$11, F46&lt;=$O$12)), "Outlier",F46), "")</f>
        <v/>
      </c>
      <c r="P46" s="203" t="str">
        <f>IF('Independent sampling'!$H46&lt;&gt;0,IF((OR(H46&gt;=$P$11, H46&lt;=$P$12)), "Outlier",H46), "")</f>
        <v/>
      </c>
      <c r="Q46" s="204" t="str">
        <f>IF('Independent sampling'!$I46&lt;&gt;0,IF((OR(I46&gt;=$Q$11, I46&lt;=$Q$12)), "Outlier",I46), "")</f>
        <v/>
      </c>
      <c r="R46" s="204">
        <f>IF('Independent sampling'!$J46&lt;&gt;0,IF((OR(J46&gt;=$R$11, J46&lt;=$R$12)), "Outlier",J46), "")</f>
        <v>0.5</v>
      </c>
      <c r="S46" s="206" t="str">
        <f>IF('Independent sampling'!$K46&lt;&gt;0,IF((OR(K46&gt;=$S$11, K46&lt;=$S$12)), "Outlier",K46), "")</f>
        <v/>
      </c>
      <c r="U46" s="1"/>
      <c r="V46" s="1"/>
      <c r="W46" s="1"/>
      <c r="X46" s="1"/>
      <c r="Y46" s="1"/>
      <c r="Z46" s="1"/>
      <c r="AA46" s="1"/>
      <c r="AB46" s="1"/>
      <c r="AC46" s="1"/>
      <c r="AD46" s="1"/>
      <c r="AF46" s="1"/>
      <c r="AG46" s="1"/>
      <c r="AH46" s="1"/>
      <c r="AI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row>
    <row r="47" spans="1:119" ht="18.75" x14ac:dyDescent="0.45">
      <c r="A47" s="192">
        <v>29</v>
      </c>
      <c r="B47" s="193" t="s">
        <v>183</v>
      </c>
      <c r="C47" s="194"/>
      <c r="D47" s="195"/>
      <c r="E47" s="195">
        <v>1.67</v>
      </c>
      <c r="F47" s="195"/>
      <c r="G47" s="194" t="s">
        <v>184</v>
      </c>
      <c r="H47" s="195"/>
      <c r="I47" s="195"/>
      <c r="J47" s="195">
        <v>0.5</v>
      </c>
      <c r="K47" s="195"/>
      <c r="L47" s="203" t="str">
        <f>IF('Independent sampling'!$C47&lt;&gt;0,IF((OR(C47&gt;=$L$11, C47&lt;=$L$12)), "Outlier",C47), "")</f>
        <v/>
      </c>
      <c r="M47" s="204" t="str">
        <f>IF('Independent sampling'!$D47&lt;&gt;0,IF((OR(D47&gt;=$M$11, D47&lt;=$M$12)), "Outlier",D47), "")</f>
        <v/>
      </c>
      <c r="N47" s="207">
        <f>IF('Independent sampling'!$E47&lt;&gt;0,IF((OR(E47&gt;=$N$11, E47&lt;=$N$12)), "Outlier",E47), "")</f>
        <v>1.67</v>
      </c>
      <c r="O47" s="207" t="str">
        <f>IF('Independent sampling'!$F47&lt;&gt;0,IF((OR(F47&gt;=$O$11, F47&lt;=$O$12)), "Outlier",F47), "")</f>
        <v/>
      </c>
      <c r="P47" s="203" t="str">
        <f>IF('Independent sampling'!$H47&lt;&gt;0,IF((OR(H47&gt;=$P$11, H47&lt;=$P$12)), "Outlier",H47), "")</f>
        <v/>
      </c>
      <c r="Q47" s="204" t="str">
        <f>IF('Independent sampling'!$I47&lt;&gt;0,IF((OR(I47&gt;=$Q$11, I47&lt;=$Q$12)), "Outlier",I47), "")</f>
        <v/>
      </c>
      <c r="R47" s="204">
        <f>IF('Independent sampling'!$J47&lt;&gt;0,IF((OR(J47&gt;=$R$11, J47&lt;=$R$12)), "Outlier",J47), "")</f>
        <v>0.5</v>
      </c>
      <c r="S47" s="206" t="str">
        <f>IF('Independent sampling'!$K47&lt;&gt;0,IF((OR(K47&gt;=$S$11, K47&lt;=$S$12)), "Outlier",K47), "")</f>
        <v/>
      </c>
      <c r="U47" s="1"/>
      <c r="V47" s="1"/>
      <c r="W47" s="1"/>
      <c r="X47" s="1"/>
      <c r="Y47" s="1"/>
      <c r="Z47" s="1"/>
      <c r="AA47" s="1"/>
      <c r="AB47" s="1"/>
      <c r="AC47" s="1"/>
      <c r="AD47" s="1"/>
      <c r="AF47" s="1"/>
      <c r="AG47" s="1"/>
      <c r="AH47" s="1"/>
      <c r="AI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row>
    <row r="48" spans="1:119" ht="18.75" x14ac:dyDescent="0.45">
      <c r="A48" s="192">
        <v>30</v>
      </c>
      <c r="B48" s="193" t="s">
        <v>185</v>
      </c>
      <c r="C48" s="194"/>
      <c r="D48" s="195"/>
      <c r="E48" s="195">
        <v>1.73</v>
      </c>
      <c r="F48" s="195"/>
      <c r="G48" s="194" t="s">
        <v>186</v>
      </c>
      <c r="H48" s="195"/>
      <c r="I48" s="195"/>
      <c r="J48" s="195">
        <v>0.5</v>
      </c>
      <c r="K48" s="195"/>
      <c r="L48" s="203" t="str">
        <f>IF('Independent sampling'!$C48&lt;&gt;0,IF((OR(C48&gt;=$L$11, C48&lt;=$L$12)), "Outlier",C48), "")</f>
        <v/>
      </c>
      <c r="M48" s="204" t="str">
        <f>IF('Independent sampling'!$D48&lt;&gt;0,IF((OR(D48&gt;=$M$11, D48&lt;=$M$12)), "Outlier",D48), "")</f>
        <v/>
      </c>
      <c r="N48" s="207">
        <f>IF('Independent sampling'!$E48&lt;&gt;0,IF((OR(E48&gt;=$N$11, E48&lt;=$N$12)), "Outlier",E48), "")</f>
        <v>1.73</v>
      </c>
      <c r="O48" s="207" t="str">
        <f>IF('Independent sampling'!$F48&lt;&gt;0,IF((OR(F48&gt;=$O$11, F48&lt;=$O$12)), "Outlier",F48), "")</f>
        <v/>
      </c>
      <c r="P48" s="203" t="str">
        <f>IF('Independent sampling'!$H48&lt;&gt;0,IF((OR(H48&gt;=$P$11, H48&lt;=$P$12)), "Outlier",H48), "")</f>
        <v/>
      </c>
      <c r="Q48" s="204" t="str">
        <f>IF('Independent sampling'!$I48&lt;&gt;0,IF((OR(I48&gt;=$Q$11, I48&lt;=$Q$12)), "Outlier",I48), "")</f>
        <v/>
      </c>
      <c r="R48" s="204">
        <f>IF('Independent sampling'!$J48&lt;&gt;0,IF((OR(J48&gt;=$R$11, J48&lt;=$R$12)), "Outlier",J48), "")</f>
        <v>0.5</v>
      </c>
      <c r="S48" s="206" t="str">
        <f>IF('Independent sampling'!$K48&lt;&gt;0,IF((OR(K48&gt;=$S$11, K48&lt;=$S$12)), "Outlier",K48), "")</f>
        <v/>
      </c>
      <c r="U48" s="1"/>
      <c r="V48" s="1"/>
      <c r="W48" s="1"/>
      <c r="X48" s="1"/>
      <c r="Y48" s="1"/>
      <c r="Z48" s="1"/>
      <c r="AA48" s="1"/>
      <c r="AB48" s="1"/>
      <c r="AC48" s="1"/>
      <c r="AD48" s="1"/>
      <c r="AF48" s="1"/>
      <c r="AG48" s="1"/>
      <c r="AH48" s="1"/>
      <c r="AI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row>
    <row r="49" spans="1:119" ht="18.75" x14ac:dyDescent="0.45">
      <c r="A49" s="192">
        <v>31</v>
      </c>
      <c r="B49" s="193" t="s">
        <v>187</v>
      </c>
      <c r="C49" s="194"/>
      <c r="D49" s="195"/>
      <c r="E49" s="195">
        <v>1.79</v>
      </c>
      <c r="F49" s="195"/>
      <c r="G49" s="194" t="s">
        <v>188</v>
      </c>
      <c r="H49" s="195"/>
      <c r="I49" s="195"/>
      <c r="J49" s="195">
        <v>0.5</v>
      </c>
      <c r="K49" s="195"/>
      <c r="L49" s="203" t="str">
        <f>IF('Independent sampling'!$C49&lt;&gt;0,IF((OR(C49&gt;=$L$11, C49&lt;=$L$12)), "Outlier",C49), "")</f>
        <v/>
      </c>
      <c r="M49" s="204" t="str">
        <f>IF('Independent sampling'!$D49&lt;&gt;0,IF((OR(D49&gt;=$M$11, D49&lt;=$M$12)), "Outlier",D49), "")</f>
        <v/>
      </c>
      <c r="N49" s="207">
        <f>IF('Independent sampling'!$E49&lt;&gt;0,IF((OR(E49&gt;=$N$11, E49&lt;=$N$12)), "Outlier",E49), "")</f>
        <v>1.79</v>
      </c>
      <c r="O49" s="207" t="str">
        <f>IF('Independent sampling'!$F49&lt;&gt;0,IF((OR(F49&gt;=$O$11, F49&lt;=$O$12)), "Outlier",F49), "")</f>
        <v/>
      </c>
      <c r="P49" s="208" t="str">
        <f>IF('Independent sampling'!$H49&lt;&gt;0,IF((OR(H49&gt;=$P$11, H49&lt;=$P$12)), "Outlier",H49), "")</f>
        <v/>
      </c>
      <c r="Q49" s="204" t="str">
        <f>IF('Independent sampling'!$I49&lt;&gt;0,IF((OR(I49&gt;=$Q$11, I49&lt;=$Q$12)), "Outlier",I49), "")</f>
        <v/>
      </c>
      <c r="R49" s="204">
        <f>IF('Independent sampling'!$J49&lt;&gt;0,IF((OR(J49&gt;=$R$11, J49&lt;=$R$12)), "Outlier",J49), "")</f>
        <v>0.5</v>
      </c>
      <c r="S49" s="206" t="str">
        <f>IF('Independent sampling'!$K49&lt;&gt;0,IF((OR(K49&gt;=$S$11, K49&lt;=$S$12)), "Outlier",K49), "")</f>
        <v/>
      </c>
      <c r="U49" s="1"/>
      <c r="V49" s="1"/>
      <c r="W49" s="1"/>
      <c r="X49" s="1"/>
      <c r="Y49" s="1"/>
      <c r="Z49" s="1"/>
      <c r="AA49" s="1"/>
      <c r="AB49" s="1"/>
      <c r="AC49" s="1"/>
      <c r="AD49" s="1"/>
      <c r="AF49" s="1"/>
      <c r="AG49" s="1"/>
      <c r="AH49" s="1"/>
      <c r="AI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row>
    <row r="50" spans="1:119" ht="18.75" x14ac:dyDescent="0.45">
      <c r="A50" s="192">
        <v>32</v>
      </c>
      <c r="B50" s="193" t="s">
        <v>189</v>
      </c>
      <c r="C50" s="194"/>
      <c r="D50" s="195"/>
      <c r="E50" s="195">
        <v>1.85</v>
      </c>
      <c r="F50" s="195"/>
      <c r="G50" s="194" t="s">
        <v>190</v>
      </c>
      <c r="H50" s="195"/>
      <c r="I50" s="195"/>
      <c r="J50" s="195">
        <v>0.5</v>
      </c>
      <c r="K50" s="195"/>
      <c r="L50" s="203" t="str">
        <f>IF('Independent sampling'!$C50&lt;&gt;0,IF((OR(C50&gt;=$L$11, C50&lt;=$L$12)), "Outlier",C50), "")</f>
        <v/>
      </c>
      <c r="M50" s="204" t="str">
        <f>IF('Independent sampling'!$D50&lt;&gt;0,IF((OR(D50&gt;=$M$11, D50&lt;=$M$12)), "Outlier",D50), "")</f>
        <v/>
      </c>
      <c r="N50" s="207">
        <f>IF('Independent sampling'!$E50&lt;&gt;0,IF((OR(E50&gt;=$N$11, E50&lt;=$N$12)), "Outlier",E50), "")</f>
        <v>1.85</v>
      </c>
      <c r="O50" s="207" t="str">
        <f>IF('Independent sampling'!$F50&lt;&gt;0,IF((OR(F50&gt;=$O$11, F50&lt;=$O$12)), "Outlier",F50), "")</f>
        <v/>
      </c>
      <c r="P50" s="208" t="str">
        <f>IF('Independent sampling'!$H50&lt;&gt;0,IF((OR(H50&gt;=$P$11, H50&lt;=$P$12)), "Outlier",H50), "")</f>
        <v/>
      </c>
      <c r="Q50" s="204" t="str">
        <f>IF('Independent sampling'!$I50&lt;&gt;0,IF((OR(I50&gt;=$Q$11, I50&lt;=$Q$12)), "Outlier",I50), "")</f>
        <v/>
      </c>
      <c r="R50" s="204">
        <f>IF('Independent sampling'!$J50&lt;&gt;0,IF((OR(J50&gt;=$R$11, J50&lt;=$R$12)), "Outlier",J50), "")</f>
        <v>0.5</v>
      </c>
      <c r="S50" s="206" t="str">
        <f>IF('Independent sampling'!$K50&lt;&gt;0,IF((OR(K50&gt;=$S$11, K50&lt;=$S$12)), "Outlier",K50), "")</f>
        <v/>
      </c>
      <c r="U50" s="1"/>
      <c r="V50" s="1"/>
      <c r="W50" s="1"/>
      <c r="X50" s="1"/>
      <c r="Y50" s="1"/>
      <c r="Z50" s="1"/>
      <c r="AA50" s="1"/>
      <c r="AB50" s="1"/>
      <c r="AC50" s="1"/>
      <c r="AD50" s="1"/>
      <c r="AF50" s="1"/>
      <c r="AG50" s="1"/>
      <c r="AH50" s="1"/>
      <c r="AI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row>
    <row r="51" spans="1:119" ht="18.75" x14ac:dyDescent="0.45">
      <c r="A51" s="192">
        <v>33</v>
      </c>
      <c r="B51" s="193" t="s">
        <v>191</v>
      </c>
      <c r="C51" s="194"/>
      <c r="D51" s="195"/>
      <c r="E51" s="195">
        <v>1.91</v>
      </c>
      <c r="F51" s="195"/>
      <c r="G51" s="194"/>
      <c r="H51" s="195"/>
      <c r="I51" s="195"/>
      <c r="J51" s="195"/>
      <c r="K51" s="195"/>
      <c r="L51" s="203" t="str">
        <f>IF('Independent sampling'!$C51&lt;&gt;0,IF((OR(C51&gt;=$L$11, C51&lt;=$L$12)), "Outlier",C51), "")</f>
        <v/>
      </c>
      <c r="M51" s="204" t="str">
        <f>IF('Independent sampling'!$D51&lt;&gt;0,IF((OR(D51&gt;=$M$11, D51&lt;=$M$12)), "Outlier",D51), "")</f>
        <v/>
      </c>
      <c r="N51" s="207">
        <f>IF('Independent sampling'!$E51&lt;&gt;0,IF((OR(E51&gt;=$N$11, E51&lt;=$N$12)), "Outlier",E51), "")</f>
        <v>1.91</v>
      </c>
      <c r="O51" s="207" t="str">
        <f>IF('Independent sampling'!$F51&lt;&gt;0,IF((OR(F51&gt;=$O$11, F51&lt;=$O$12)), "Outlier",F51), "")</f>
        <v/>
      </c>
      <c r="P51" s="208" t="str">
        <f>IF('Independent sampling'!$H51&lt;&gt;0,IF((OR(H51&gt;=$P$11, H51&lt;=$P$12)), "Outlier",H51), "")</f>
        <v/>
      </c>
      <c r="Q51" s="204" t="str">
        <f>IF('Independent sampling'!$I51&lt;&gt;0,IF((OR(I51&gt;=$Q$11, I51&lt;=$Q$12)), "Outlier",I51), "")</f>
        <v/>
      </c>
      <c r="R51" s="204" t="str">
        <f>IF('Independent sampling'!$J51&lt;&gt;0,IF((OR(J51&gt;=$R$11, J51&lt;=$R$12)), "Outlier",J51), "")</f>
        <v/>
      </c>
      <c r="S51" s="206" t="str">
        <f>IF('Independent sampling'!$K51&lt;&gt;0,IF((OR(K51&gt;=$S$11, K51&lt;=$S$12)), "Outlier",K51), "")</f>
        <v/>
      </c>
      <c r="U51" s="1"/>
      <c r="V51" s="1"/>
      <c r="W51" s="1"/>
      <c r="X51" s="1"/>
      <c r="Y51" s="1"/>
      <c r="Z51" s="1"/>
      <c r="AA51" s="1"/>
      <c r="AB51" s="1"/>
      <c r="AC51" s="1"/>
      <c r="AD51" s="1"/>
      <c r="AF51" s="1"/>
      <c r="AG51" s="1"/>
      <c r="AH51" s="1"/>
      <c r="AI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row>
    <row r="52" spans="1:119" ht="18.75" x14ac:dyDescent="0.45">
      <c r="A52" s="192">
        <v>34</v>
      </c>
      <c r="B52" s="193" t="s">
        <v>192</v>
      </c>
      <c r="C52" s="194"/>
      <c r="D52" s="195"/>
      <c r="E52" s="195">
        <v>1.97</v>
      </c>
      <c r="F52" s="195"/>
      <c r="G52" s="194"/>
      <c r="H52" s="195"/>
      <c r="I52" s="195"/>
      <c r="J52" s="195"/>
      <c r="K52" s="195"/>
      <c r="L52" s="203" t="str">
        <f>IF('Independent sampling'!$C52&lt;&gt;0,IF((OR(C52&gt;=$L$11, C52&lt;=$L$12)), "Outlier",C52), "")</f>
        <v/>
      </c>
      <c r="M52" s="204" t="str">
        <f>IF('Independent sampling'!$D52&lt;&gt;0,IF((OR(D52&gt;=$M$11, D52&lt;=$M$12)), "Outlier",D52), "")</f>
        <v/>
      </c>
      <c r="N52" s="207">
        <f>IF('Independent sampling'!$E52&lt;&gt;0,IF((OR(E52&gt;=$N$11, E52&lt;=$N$12)), "Outlier",E52), "")</f>
        <v>1.97</v>
      </c>
      <c r="O52" s="207" t="str">
        <f>IF('Independent sampling'!$F52&lt;&gt;0,IF((OR(F52&gt;=$O$11, F52&lt;=$O$12)), "Outlier",F52), "")</f>
        <v/>
      </c>
      <c r="P52" s="208" t="str">
        <f>IF('Independent sampling'!$H52&lt;&gt;0,IF((OR(H52&gt;=$P$11, H52&lt;=$P$12)), "Outlier",H52), "")</f>
        <v/>
      </c>
      <c r="Q52" s="204" t="str">
        <f>IF('Independent sampling'!$I52&lt;&gt;0,IF((OR(I52&gt;=$Q$11, I52&lt;=$Q$12)), "Outlier",I52), "")</f>
        <v/>
      </c>
      <c r="R52" s="204" t="str">
        <f>IF('Independent sampling'!$J52&lt;&gt;0,IF((OR(J52&gt;=$R$11, J52&lt;=$R$12)), "Outlier",J52), "")</f>
        <v/>
      </c>
      <c r="S52" s="206" t="str">
        <f>IF('Independent sampling'!$K52&lt;&gt;0,IF((OR(K52&gt;=$S$11, K52&lt;=$S$12)), "Outlier",K52), "")</f>
        <v/>
      </c>
      <c r="U52" s="1"/>
      <c r="V52" s="1"/>
      <c r="W52" s="1"/>
      <c r="X52" s="1"/>
      <c r="Y52" s="1"/>
      <c r="Z52" s="1"/>
      <c r="AA52" s="1"/>
      <c r="AB52" s="1"/>
      <c r="AC52" s="1"/>
      <c r="AD52" s="1"/>
      <c r="AF52" s="1"/>
      <c r="AG52" s="1"/>
      <c r="AH52" s="1"/>
      <c r="AI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row>
    <row r="53" spans="1:119" ht="18.75" x14ac:dyDescent="0.45">
      <c r="A53" s="192">
        <v>35</v>
      </c>
      <c r="B53" s="193" t="s">
        <v>193</v>
      </c>
      <c r="C53" s="194"/>
      <c r="D53" s="195"/>
      <c r="E53" s="195">
        <v>2.0299999999999998</v>
      </c>
      <c r="F53" s="195"/>
      <c r="G53" s="194"/>
      <c r="H53" s="195"/>
      <c r="I53" s="195"/>
      <c r="J53" s="195"/>
      <c r="K53" s="195"/>
      <c r="L53" s="203" t="str">
        <f>IF('Independent sampling'!$C53&lt;&gt;0,IF((OR(C53&gt;=$L$11, C53&lt;=$L$12)), "Outlier",C53), "")</f>
        <v/>
      </c>
      <c r="M53" s="204" t="str">
        <f>IF('Independent sampling'!$D53&lt;&gt;0,IF((OR(D53&gt;=$M$11, D53&lt;=$M$12)), "Outlier",D53), "")</f>
        <v/>
      </c>
      <c r="N53" s="207">
        <f>IF('Independent sampling'!$E53&lt;&gt;0,IF((OR(E53&gt;=$N$11, E53&lt;=$N$12)), "Outlier",E53), "")</f>
        <v>2.0299999999999998</v>
      </c>
      <c r="O53" s="207" t="str">
        <f>IF('Independent sampling'!$F53&lt;&gt;0,IF((OR(F53&gt;=$O$11, F53&lt;=$O$12)), "Outlier",F53), "")</f>
        <v/>
      </c>
      <c r="P53" s="208" t="str">
        <f>IF('Independent sampling'!$H53&lt;&gt;0,IF((OR(H53&gt;=$P$11, H53&lt;=$P$12)), "Outlier",H53), "")</f>
        <v/>
      </c>
      <c r="Q53" s="204" t="str">
        <f>IF('Independent sampling'!$I53&lt;&gt;0,IF((OR(I53&gt;=$Q$11, I53&lt;=$Q$12)), "Outlier",I53), "")</f>
        <v/>
      </c>
      <c r="R53" s="204" t="str">
        <f>IF('Independent sampling'!$J53&lt;&gt;0,IF((OR(J53&gt;=$R$11, J53&lt;=$R$12)), "Outlier",J53), "")</f>
        <v/>
      </c>
      <c r="S53" s="206" t="str">
        <f>IF('Independent sampling'!$K53&lt;&gt;0,IF((OR(K53&gt;=$S$11, K53&lt;=$S$12)), "Outlier",K53), "")</f>
        <v/>
      </c>
      <c r="U53" s="1"/>
      <c r="V53" s="1"/>
      <c r="W53" s="1"/>
      <c r="X53" s="1"/>
      <c r="Y53" s="1"/>
      <c r="Z53" s="1"/>
      <c r="AA53" s="1"/>
      <c r="AB53" s="1"/>
      <c r="AC53" s="1"/>
      <c r="AD53" s="1"/>
      <c r="AF53" s="1"/>
      <c r="AG53" s="1"/>
      <c r="AH53" s="1"/>
      <c r="AI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row>
    <row r="54" spans="1:119" ht="18.75" x14ac:dyDescent="0.45">
      <c r="A54" s="192">
        <v>36</v>
      </c>
      <c r="B54" s="193" t="s">
        <v>194</v>
      </c>
      <c r="C54" s="194"/>
      <c r="D54" s="195"/>
      <c r="E54" s="195">
        <v>2.09</v>
      </c>
      <c r="F54" s="195"/>
      <c r="G54" s="194"/>
      <c r="H54" s="195"/>
      <c r="I54" s="195"/>
      <c r="J54" s="195"/>
      <c r="K54" s="195"/>
      <c r="L54" s="203" t="str">
        <f>IF('Independent sampling'!$C54&lt;&gt;0,IF((OR(C54&gt;=$L$11, C54&lt;=$L$12)), "Outlier",C54), "")</f>
        <v/>
      </c>
      <c r="M54" s="204" t="str">
        <f>IF('Independent sampling'!$D54&lt;&gt;0,IF((OR(D54&gt;=$M$11, D54&lt;=$M$12)), "Outlier",D54), "")</f>
        <v/>
      </c>
      <c r="N54" s="207">
        <f>IF('Independent sampling'!$E54&lt;&gt;0,IF((OR(E54&gt;=$N$11, E54&lt;=$N$12)), "Outlier",E54), "")</f>
        <v>2.09</v>
      </c>
      <c r="O54" s="207" t="str">
        <f>IF('Independent sampling'!$F54&lt;&gt;0,IF((OR(F54&gt;=$O$11, F54&lt;=$O$12)), "Outlier",F54), "")</f>
        <v/>
      </c>
      <c r="P54" s="208" t="str">
        <f>IF('Independent sampling'!$H54&lt;&gt;0,IF((OR(H54&gt;=$P$11, H54&lt;=$P$12)), "Outlier",H54), "")</f>
        <v/>
      </c>
      <c r="Q54" s="204" t="str">
        <f>IF('Independent sampling'!$I54&lt;&gt;0,IF((OR(I54&gt;=$Q$11, I54&lt;=$Q$12)), "Outlier",I54), "")</f>
        <v/>
      </c>
      <c r="R54" s="204" t="str">
        <f>IF('Independent sampling'!$J54&lt;&gt;0,IF((OR(J54&gt;=$R$11, J54&lt;=$R$12)), "Outlier",J54), "")</f>
        <v/>
      </c>
      <c r="S54" s="206" t="str">
        <f>IF('Independent sampling'!$K54&lt;&gt;0,IF((OR(K54&gt;=$S$11, K54&lt;=$S$12)), "Outlier",K54), "")</f>
        <v/>
      </c>
      <c r="U54" s="1"/>
      <c r="V54" s="1"/>
      <c r="W54" s="1"/>
      <c r="X54" s="1"/>
      <c r="Y54" s="1"/>
      <c r="Z54" s="1"/>
      <c r="AA54" s="1"/>
      <c r="AB54" s="1"/>
      <c r="AC54" s="1"/>
      <c r="AD54" s="1"/>
      <c r="AF54" s="1"/>
      <c r="AG54" s="1"/>
      <c r="AH54" s="1"/>
      <c r="AI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row>
    <row r="55" spans="1:119" ht="18.75" x14ac:dyDescent="0.45">
      <c r="A55" s="192">
        <v>37</v>
      </c>
      <c r="B55" s="193" t="s">
        <v>195</v>
      </c>
      <c r="C55" s="194"/>
      <c r="D55" s="195"/>
      <c r="E55" s="195">
        <v>2.15</v>
      </c>
      <c r="F55" s="195"/>
      <c r="G55" s="194"/>
      <c r="H55" s="195"/>
      <c r="I55" s="195"/>
      <c r="J55" s="195"/>
      <c r="K55" s="195"/>
      <c r="L55" s="203" t="str">
        <f>IF('Independent sampling'!$C55&lt;&gt;0,IF((OR(C55&gt;=$L$11, C55&lt;=$L$12)), "Outlier",C55), "")</f>
        <v/>
      </c>
      <c r="M55" s="204" t="str">
        <f>IF('Independent sampling'!$D55&lt;&gt;0,IF((OR(D55&gt;=$M$11, D55&lt;=$M$12)), "Outlier",D55), "")</f>
        <v/>
      </c>
      <c r="N55" s="207">
        <f>IF('Independent sampling'!$E55&lt;&gt;0,IF((OR(E55&gt;=$N$11, E55&lt;=$N$12)), "Outlier",E55), "")</f>
        <v>2.15</v>
      </c>
      <c r="O55" s="207" t="str">
        <f>IF('Independent sampling'!$F55&lt;&gt;0,IF((OR(F55&gt;=$O$11, F55&lt;=$O$12)), "Outlier",F55), "")</f>
        <v/>
      </c>
      <c r="P55" s="208" t="str">
        <f>IF('Independent sampling'!$H55&lt;&gt;0,IF((OR(H55&gt;=$P$11, H55&lt;=$P$12)), "Outlier",H55), "")</f>
        <v/>
      </c>
      <c r="Q55" s="204" t="str">
        <f>IF('Independent sampling'!$I55&lt;&gt;0,IF((OR(I55&gt;=$Q$11, I55&lt;=$Q$12)), "Outlier",I55), "")</f>
        <v/>
      </c>
      <c r="R55" s="204" t="str">
        <f>IF('Independent sampling'!$J55&lt;&gt;0,IF((OR(J55&gt;=$R$11, J55&lt;=$R$12)), "Outlier",J55), "")</f>
        <v/>
      </c>
      <c r="S55" s="206" t="str">
        <f>IF('Independent sampling'!$K55&lt;&gt;0,IF((OR(K55&gt;=$S$11, K55&lt;=$S$12)), "Outlier",K55), "")</f>
        <v/>
      </c>
      <c r="U55" s="1"/>
      <c r="V55" s="1"/>
      <c r="W55" s="1"/>
      <c r="X55" s="1"/>
      <c r="Y55" s="1"/>
      <c r="Z55" s="1"/>
      <c r="AA55" s="1"/>
      <c r="AB55" s="1"/>
      <c r="AC55" s="1"/>
      <c r="AD55" s="1"/>
      <c r="AF55" s="1"/>
      <c r="AG55" s="1"/>
      <c r="AH55" s="1"/>
      <c r="AI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row>
    <row r="56" spans="1:119" ht="18.75" x14ac:dyDescent="0.45">
      <c r="A56" s="192">
        <v>38</v>
      </c>
      <c r="B56" s="193" t="s">
        <v>196</v>
      </c>
      <c r="C56" s="194"/>
      <c r="D56" s="195"/>
      <c r="E56" s="195">
        <v>2.21</v>
      </c>
      <c r="F56" s="195"/>
      <c r="G56" s="194"/>
      <c r="H56" s="195"/>
      <c r="I56" s="195"/>
      <c r="J56" s="195"/>
      <c r="K56" s="195"/>
      <c r="L56" s="203" t="str">
        <f>IF('Independent sampling'!$C56&lt;&gt;0,IF((OR(C56&gt;=$L$11, C56&lt;=$L$12)), "Outlier",C56), "")</f>
        <v/>
      </c>
      <c r="M56" s="204" t="str">
        <f>IF('Independent sampling'!$D56&lt;&gt;0,IF((OR(D56&gt;=$M$11, D56&lt;=$M$12)), "Outlier",D56), "")</f>
        <v/>
      </c>
      <c r="N56" s="207">
        <f>IF('Independent sampling'!$E56&lt;&gt;0,IF((OR(E56&gt;=$N$11, E56&lt;=$N$12)), "Outlier",E56), "")</f>
        <v>2.21</v>
      </c>
      <c r="O56" s="207" t="str">
        <f>IF('Independent sampling'!$F56&lt;&gt;0,IF((OR(F56&gt;=$O$11, F56&lt;=$O$12)), "Outlier",F56), "")</f>
        <v/>
      </c>
      <c r="P56" s="208" t="str">
        <f>IF('Independent sampling'!$H56&lt;&gt;0,IF((OR(H56&gt;=$P$11, H56&lt;=$P$12)), "Outlier",H56), "")</f>
        <v/>
      </c>
      <c r="Q56" s="204" t="str">
        <f>IF('Independent sampling'!$I56&lt;&gt;0,IF((OR(I56&gt;=$Q$11, I56&lt;=$Q$12)), "Outlier",I56), "")</f>
        <v/>
      </c>
      <c r="R56" s="204" t="str">
        <f>IF('Independent sampling'!$J56&lt;&gt;0,IF((OR(J56&gt;=$R$11, J56&lt;=$R$12)), "Outlier",J56), "")</f>
        <v/>
      </c>
      <c r="S56" s="206" t="str">
        <f>IF('Independent sampling'!$K56&lt;&gt;0,IF((OR(K56&gt;=$S$11, K56&lt;=$S$12)), "Outlier",K56), "")</f>
        <v/>
      </c>
      <c r="U56" s="1"/>
      <c r="V56" s="1"/>
      <c r="W56" s="1"/>
      <c r="X56" s="1"/>
      <c r="Y56" s="1"/>
      <c r="Z56" s="1"/>
      <c r="AA56" s="1"/>
      <c r="AB56" s="1"/>
      <c r="AC56" s="1"/>
      <c r="AD56" s="1"/>
      <c r="AF56" s="1"/>
      <c r="AG56" s="1"/>
      <c r="AH56" s="1"/>
      <c r="AI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row>
    <row r="57" spans="1:119" ht="18.75" x14ac:dyDescent="0.45">
      <c r="A57" s="192">
        <v>39</v>
      </c>
      <c r="B57" s="193" t="s">
        <v>197</v>
      </c>
      <c r="C57" s="194"/>
      <c r="D57" s="195"/>
      <c r="E57" s="195">
        <v>2.27</v>
      </c>
      <c r="F57" s="195"/>
      <c r="G57" s="194"/>
      <c r="H57" s="195"/>
      <c r="I57" s="195"/>
      <c r="J57" s="195"/>
      <c r="K57" s="195"/>
      <c r="L57" s="203" t="str">
        <f>IF('Independent sampling'!$C57&lt;&gt;0,IF((OR(C57&gt;=$L$11, C57&lt;=$L$12)), "Outlier",C57), "")</f>
        <v/>
      </c>
      <c r="M57" s="204" t="str">
        <f>IF('Independent sampling'!$D57&lt;&gt;0,IF((OR(D57&gt;=$M$11, D57&lt;=$M$12)), "Outlier",D57), "")</f>
        <v/>
      </c>
      <c r="N57" s="207">
        <f>IF('Independent sampling'!$E57&lt;&gt;0,IF((OR(E57&gt;=$N$11, E57&lt;=$N$12)), "Outlier",E57), "")</f>
        <v>2.27</v>
      </c>
      <c r="O57" s="207" t="str">
        <f>IF('Independent sampling'!$F57&lt;&gt;0,IF((OR(F57&gt;=$O$11, F57&lt;=$O$12)), "Outlier",F57), "")</f>
        <v/>
      </c>
      <c r="P57" s="208" t="str">
        <f>IF('Independent sampling'!$H57&lt;&gt;0,IF((OR(H57&gt;=$P$11, H57&lt;=$P$12)), "Outlier",H57), "")</f>
        <v/>
      </c>
      <c r="Q57" s="204" t="str">
        <f>IF('Independent sampling'!$I57&lt;&gt;0,IF((OR(I57&gt;=$Q$11, I57&lt;=$Q$12)), "Outlier",I57), "")</f>
        <v/>
      </c>
      <c r="R57" s="204" t="str">
        <f>IF('Independent sampling'!$J57&lt;&gt;0,IF((OR(J57&gt;=$R$11, J57&lt;=$R$12)), "Outlier",J57), "")</f>
        <v/>
      </c>
      <c r="S57" s="206" t="str">
        <f>IF('Independent sampling'!$K57&lt;&gt;0,IF((OR(K57&gt;=$S$11, K57&lt;=$S$12)), "Outlier",K57), "")</f>
        <v/>
      </c>
      <c r="U57" s="1"/>
      <c r="V57" s="1"/>
      <c r="W57" s="1"/>
      <c r="X57" s="1"/>
      <c r="Y57" s="1"/>
      <c r="Z57" s="1"/>
      <c r="AA57" s="1"/>
      <c r="AB57" s="1"/>
      <c r="AC57" s="1"/>
      <c r="AD57" s="1"/>
      <c r="AF57" s="1"/>
      <c r="AG57" s="1"/>
      <c r="AH57" s="1"/>
      <c r="AI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row>
    <row r="58" spans="1:119" ht="18.75" x14ac:dyDescent="0.45">
      <c r="A58" s="196">
        <v>40</v>
      </c>
      <c r="B58" s="197" t="s">
        <v>198</v>
      </c>
      <c r="C58" s="198"/>
      <c r="D58" s="199"/>
      <c r="E58" s="199">
        <v>2.33</v>
      </c>
      <c r="F58" s="199"/>
      <c r="G58" s="198"/>
      <c r="H58" s="199"/>
      <c r="I58" s="199"/>
      <c r="J58" s="199"/>
      <c r="K58" s="199"/>
      <c r="L58" s="209" t="str">
        <f>IF('Independent sampling'!$C58&lt;&gt;0,IF((OR(C58&gt;=$L$11, C58&lt;=$L$12)), "Outlier",C58), "")</f>
        <v/>
      </c>
      <c r="M58" s="210" t="str">
        <f>IF('Independent sampling'!$D58&lt;&gt;0,IF((OR(D58&gt;=$M$11, D58&lt;=$M$12)), "Outlier",D58), "")</f>
        <v/>
      </c>
      <c r="N58" s="211">
        <f>IF('Independent sampling'!$E58&lt;&gt;0,IF((OR(E58&gt;=$N$11, E58&lt;=$N$12)), "Outlier",E58), "")</f>
        <v>2.33</v>
      </c>
      <c r="O58" s="211" t="str">
        <f>IF('Independent sampling'!$F58&lt;&gt;0,IF((OR(F58&gt;=$O$11, F58&lt;=$O$12)), "Outlier",F58), "")</f>
        <v/>
      </c>
      <c r="P58" s="212" t="str">
        <f>IF('Independent sampling'!$H58&lt;&gt;0,IF((OR(H58&gt;=$P$11, H58&lt;=$P$12)), "Outlier",H58), "")</f>
        <v/>
      </c>
      <c r="Q58" s="210" t="str">
        <f>IF('Independent sampling'!$I58&lt;&gt;0,IF((OR(I58&gt;=$Q$11, I58&lt;=$Q$12)), "Outlier",I58), "")</f>
        <v/>
      </c>
      <c r="R58" s="210" t="str">
        <f>IF('Independent sampling'!$J58&lt;&gt;0,IF((OR(J58&gt;=$R$11, J58&lt;=$R$12)), "Outlier",J58), "")</f>
        <v/>
      </c>
      <c r="S58" s="213" t="str">
        <f>IF('Independent sampling'!$K58&lt;&gt;0,IF((OR(K58&gt;=$S$11, K58&lt;=$S$12)), "Outlier",K58), "")</f>
        <v/>
      </c>
      <c r="U58" s="1"/>
      <c r="V58" s="1"/>
      <c r="W58" s="1"/>
      <c r="X58" s="1"/>
      <c r="Y58" s="1"/>
      <c r="Z58" s="1"/>
      <c r="AA58" s="1"/>
      <c r="AB58" s="1"/>
      <c r="AC58" s="1"/>
      <c r="AD58" s="1"/>
      <c r="AF58" s="1"/>
      <c r="AG58" s="1"/>
      <c r="AH58" s="1"/>
      <c r="AI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row>
    <row r="59" spans="1:119" x14ac:dyDescent="0.4">
      <c r="U59" s="1"/>
      <c r="V59" s="1"/>
      <c r="W59" s="1"/>
      <c r="X59" s="1"/>
      <c r="Y59" s="1"/>
      <c r="Z59" s="1"/>
      <c r="AA59" s="1"/>
      <c r="AB59" s="1"/>
      <c r="AC59" s="1"/>
      <c r="AD59" s="1"/>
      <c r="AF59" s="1"/>
      <c r="AG59" s="1"/>
      <c r="AH59" s="1"/>
      <c r="AI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row>
    <row r="60" spans="1:119" x14ac:dyDescent="0.4">
      <c r="U60" s="1"/>
      <c r="V60" s="1"/>
      <c r="W60" s="1"/>
      <c r="X60" s="1"/>
      <c r="Y60" s="1"/>
      <c r="Z60" s="1"/>
      <c r="AA60" s="1"/>
      <c r="AB60" s="1"/>
      <c r="AC60" s="1"/>
      <c r="AD60" s="1"/>
      <c r="AF60" s="1"/>
      <c r="AG60" s="1"/>
      <c r="AH60" s="1"/>
      <c r="AI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row>
    <row r="61" spans="1:119" x14ac:dyDescent="0.4">
      <c r="U61" s="1"/>
      <c r="V61" s="1"/>
      <c r="W61" s="1"/>
      <c r="X61" s="1"/>
      <c r="Y61" s="1"/>
      <c r="Z61" s="1"/>
      <c r="AA61" s="1"/>
      <c r="AB61" s="1"/>
      <c r="AC61" s="1"/>
      <c r="AD61" s="1"/>
      <c r="AF61" s="1"/>
      <c r="AG61" s="1"/>
      <c r="AH61" s="1"/>
      <c r="AI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row>
    <row r="62" spans="1:119" x14ac:dyDescent="0.4">
      <c r="U62" s="1"/>
      <c r="V62" s="1"/>
      <c r="W62" s="1"/>
      <c r="X62" s="1"/>
      <c r="Y62" s="1"/>
      <c r="Z62" s="1"/>
      <c r="AA62" s="1"/>
      <c r="AB62" s="1"/>
      <c r="AC62" s="1"/>
      <c r="AD62" s="1"/>
      <c r="AF62" s="1"/>
      <c r="AG62" s="1"/>
      <c r="AH62" s="1"/>
      <c r="AI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row>
    <row r="63" spans="1:119" x14ac:dyDescent="0.4">
      <c r="U63" s="1"/>
      <c r="V63" s="1"/>
      <c r="W63" s="1"/>
      <c r="X63" s="1"/>
      <c r="Y63" s="1"/>
      <c r="Z63" s="1"/>
      <c r="AA63" s="1"/>
      <c r="AB63" s="1"/>
      <c r="AC63" s="1"/>
      <c r="AD63" s="1"/>
      <c r="AF63" s="1"/>
      <c r="AG63" s="1"/>
      <c r="AH63" s="1"/>
      <c r="AI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row>
    <row r="64" spans="1:119" x14ac:dyDescent="0.4">
      <c r="U64" s="1"/>
      <c r="V64" s="1"/>
      <c r="W64" s="1"/>
      <c r="X64" s="1"/>
      <c r="Y64" s="1"/>
      <c r="Z64" s="1"/>
      <c r="AA64" s="1"/>
      <c r="AB64" s="1"/>
      <c r="AC64" s="1"/>
      <c r="AD64" s="1"/>
      <c r="AF64" s="1"/>
      <c r="AG64" s="1"/>
      <c r="AH64" s="1"/>
      <c r="AI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row>
    <row r="65" spans="21:119" x14ac:dyDescent="0.4">
      <c r="U65" s="1"/>
      <c r="V65" s="1"/>
      <c r="W65" s="1"/>
      <c r="X65" s="1"/>
      <c r="Y65" s="1"/>
      <c r="Z65" s="1"/>
      <c r="AA65" s="1"/>
      <c r="AB65" s="1"/>
      <c r="AC65" s="1"/>
      <c r="AD65" s="1"/>
      <c r="AF65" s="1"/>
      <c r="AG65" s="1"/>
      <c r="AH65" s="1"/>
      <c r="AI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row>
    <row r="66" spans="21:119" x14ac:dyDescent="0.4">
      <c r="U66" s="1"/>
      <c r="V66" s="1"/>
      <c r="W66" s="1"/>
      <c r="X66" s="1"/>
      <c r="Y66" s="1"/>
      <c r="Z66" s="1"/>
      <c r="AA66" s="1"/>
      <c r="AB66" s="1"/>
      <c r="AC66" s="1"/>
      <c r="AD66" s="1"/>
      <c r="AF66" s="1"/>
      <c r="AG66" s="1"/>
      <c r="AH66" s="1"/>
      <c r="AI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row>
    <row r="67" spans="21:119" x14ac:dyDescent="0.4">
      <c r="U67" s="1"/>
      <c r="V67" s="1"/>
      <c r="W67" s="1"/>
      <c r="X67" s="1"/>
      <c r="Y67" s="1"/>
      <c r="Z67" s="1"/>
      <c r="AA67" s="1"/>
      <c r="AB67" s="1"/>
      <c r="AC67" s="1"/>
      <c r="AD67" s="1"/>
      <c r="AF67" s="1"/>
      <c r="AG67" s="1"/>
      <c r="AH67" s="1"/>
      <c r="AI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row>
    <row r="68" spans="21:119" x14ac:dyDescent="0.4">
      <c r="U68" s="1"/>
      <c r="V68" s="1"/>
      <c r="W68" s="1"/>
      <c r="X68" s="1"/>
      <c r="Y68" s="1"/>
      <c r="Z68" s="1"/>
      <c r="AA68" s="1"/>
      <c r="AB68" s="1"/>
      <c r="AC68" s="1"/>
      <c r="AD68" s="1"/>
      <c r="AF68" s="1"/>
      <c r="AG68" s="1"/>
      <c r="AH68" s="1"/>
      <c r="AI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19" x14ac:dyDescent="0.4">
      <c r="U69" s="1"/>
      <c r="V69" s="1"/>
      <c r="W69" s="1"/>
      <c r="X69" s="1"/>
      <c r="Y69" s="1"/>
      <c r="Z69" s="1"/>
      <c r="AA69" s="1"/>
      <c r="AB69" s="1"/>
      <c r="AC69" s="1"/>
      <c r="AD69" s="1"/>
      <c r="AF69" s="1"/>
      <c r="AG69" s="1"/>
      <c r="AH69" s="1"/>
      <c r="AI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19" x14ac:dyDescent="0.4">
      <c r="U70" s="1"/>
      <c r="V70" s="1"/>
      <c r="W70" s="1"/>
      <c r="X70" s="1"/>
      <c r="Y70" s="1"/>
      <c r="Z70" s="1"/>
      <c r="AA70" s="1"/>
      <c r="AB70" s="1"/>
      <c r="AC70" s="1"/>
      <c r="AD70" s="1"/>
      <c r="AF70" s="1"/>
      <c r="AG70" s="1"/>
      <c r="AH70" s="1"/>
      <c r="AI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19" x14ac:dyDescent="0.4">
      <c r="U71" s="1"/>
      <c r="V71" s="1"/>
      <c r="W71" s="1"/>
      <c r="X71" s="1"/>
      <c r="Y71" s="1"/>
      <c r="Z71" s="1"/>
      <c r="AA71" s="1"/>
      <c r="AB71" s="1"/>
      <c r="AC71" s="1"/>
      <c r="AD71" s="1"/>
      <c r="AF71" s="1"/>
      <c r="AG71" s="1"/>
      <c r="AH71" s="1"/>
      <c r="AI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19" x14ac:dyDescent="0.4">
      <c r="U72" s="1"/>
      <c r="V72" s="1"/>
      <c r="W72" s="1"/>
      <c r="X72" s="1"/>
      <c r="Y72" s="1"/>
      <c r="Z72" s="1"/>
      <c r="AA72" s="1"/>
      <c r="AB72" s="1"/>
      <c r="AC72" s="1"/>
      <c r="AD72" s="1"/>
      <c r="AF72" s="1"/>
      <c r="AG72" s="1"/>
      <c r="AH72" s="1"/>
      <c r="AI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19" x14ac:dyDescent="0.4">
      <c r="U73" s="1"/>
      <c r="V73" s="1"/>
      <c r="W73" s="1"/>
      <c r="X73" s="1"/>
      <c r="Y73" s="1"/>
      <c r="Z73" s="1"/>
      <c r="AA73" s="1"/>
      <c r="AB73" s="1"/>
      <c r="AC73" s="1"/>
      <c r="AD73" s="1"/>
      <c r="AF73" s="1"/>
      <c r="AG73" s="1"/>
      <c r="AH73" s="1"/>
      <c r="AI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19" x14ac:dyDescent="0.4">
      <c r="U74" s="1"/>
      <c r="V74" s="1"/>
      <c r="W74" s="1"/>
      <c r="X74" s="1"/>
      <c r="Y74" s="1"/>
      <c r="Z74" s="1"/>
      <c r="AA74" s="1"/>
      <c r="AB74" s="1"/>
      <c r="AC74" s="1"/>
      <c r="AD74" s="1"/>
      <c r="AF74" s="1"/>
      <c r="AG74" s="1"/>
      <c r="AH74" s="1"/>
      <c r="AI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19" x14ac:dyDescent="0.4">
      <c r="U75" s="1"/>
      <c r="V75" s="1"/>
      <c r="W75" s="1"/>
      <c r="X75" s="1"/>
      <c r="Y75" s="1"/>
      <c r="Z75" s="1"/>
      <c r="AA75" s="1"/>
      <c r="AB75" s="1"/>
      <c r="AC75" s="1"/>
      <c r="AD75" s="1"/>
      <c r="AF75" s="1"/>
      <c r="AG75" s="1"/>
      <c r="AH75" s="1"/>
      <c r="AI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19" x14ac:dyDescent="0.4">
      <c r="U76" s="1"/>
      <c r="V76" s="1"/>
      <c r="W76" s="1"/>
      <c r="X76" s="1"/>
      <c r="Y76" s="1"/>
      <c r="Z76" s="1"/>
      <c r="AA76" s="1"/>
      <c r="AB76" s="1"/>
      <c r="AC76" s="1"/>
      <c r="AD76" s="1"/>
      <c r="AF76" s="1"/>
      <c r="AG76" s="1"/>
      <c r="AH76" s="1"/>
      <c r="AI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19" x14ac:dyDescent="0.4">
      <c r="U77" s="1"/>
      <c r="V77" s="1"/>
      <c r="W77" s="1"/>
      <c r="X77" s="1"/>
      <c r="Y77" s="1"/>
      <c r="Z77" s="1"/>
      <c r="AA77" s="1"/>
      <c r="AB77" s="1"/>
      <c r="AC77" s="1"/>
      <c r="AD77" s="1"/>
      <c r="AF77" s="1"/>
      <c r="AG77" s="1"/>
      <c r="AH77" s="1"/>
      <c r="AI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19" x14ac:dyDescent="0.4">
      <c r="U78" s="1"/>
      <c r="V78" s="1"/>
      <c r="W78" s="1"/>
      <c r="X78" s="1"/>
      <c r="Y78" s="1"/>
      <c r="Z78" s="1"/>
      <c r="AA78" s="1"/>
      <c r="AB78" s="1"/>
      <c r="AC78" s="1"/>
      <c r="AD78" s="1"/>
      <c r="AF78" s="1"/>
      <c r="AG78" s="1"/>
      <c r="AH78" s="1"/>
      <c r="AI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19" x14ac:dyDescent="0.4">
      <c r="U79" s="1"/>
      <c r="V79" s="1"/>
      <c r="W79" s="1"/>
      <c r="X79" s="1"/>
      <c r="Y79" s="1"/>
      <c r="Z79" s="1"/>
      <c r="AA79" s="1"/>
      <c r="AB79" s="1"/>
      <c r="AC79" s="1"/>
      <c r="AD79" s="1"/>
      <c r="AF79" s="1"/>
      <c r="AG79" s="1"/>
      <c r="AH79" s="1"/>
      <c r="AI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19" x14ac:dyDescent="0.4">
      <c r="U80" s="1"/>
      <c r="V80" s="1"/>
      <c r="W80" s="1"/>
      <c r="X80" s="1"/>
      <c r="Y80" s="1"/>
      <c r="Z80" s="1"/>
      <c r="AA80" s="1"/>
      <c r="AB80" s="1"/>
      <c r="AC80" s="1"/>
      <c r="AD80" s="1"/>
      <c r="AF80" s="1"/>
      <c r="AG80" s="1"/>
      <c r="AH80" s="1"/>
      <c r="AI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19" x14ac:dyDescent="0.4">
      <c r="U81" s="1"/>
      <c r="V81" s="1"/>
      <c r="W81" s="1"/>
      <c r="X81" s="1"/>
      <c r="Y81" s="1"/>
      <c r="Z81" s="1"/>
      <c r="AA81" s="1"/>
      <c r="AB81" s="1"/>
      <c r="AC81" s="1"/>
      <c r="AD81" s="1"/>
      <c r="AF81" s="1"/>
      <c r="AG81" s="1"/>
      <c r="AH81" s="1"/>
      <c r="AI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19" x14ac:dyDescent="0.4">
      <c r="U82" s="1"/>
      <c r="V82" s="1"/>
      <c r="W82" s="1"/>
      <c r="X82" s="1"/>
      <c r="Y82" s="1"/>
      <c r="Z82" s="1"/>
      <c r="AA82" s="1"/>
      <c r="AB82" s="1"/>
      <c r="AC82" s="1"/>
      <c r="AD82" s="1"/>
      <c r="AF82" s="1"/>
      <c r="AG82" s="1"/>
      <c r="AH82" s="1"/>
      <c r="AI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19" x14ac:dyDescent="0.4">
      <c r="U83" s="1"/>
      <c r="V83" s="1"/>
      <c r="W83" s="1"/>
      <c r="X83" s="1"/>
      <c r="Y83" s="1"/>
      <c r="Z83" s="1"/>
      <c r="AA83" s="1"/>
      <c r="AB83" s="1"/>
      <c r="AC83" s="1"/>
      <c r="AD83" s="1"/>
      <c r="AF83" s="1"/>
      <c r="AG83" s="1"/>
      <c r="AH83" s="1"/>
      <c r="AI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19" x14ac:dyDescent="0.4">
      <c r="U84" s="1"/>
      <c r="V84" s="1"/>
      <c r="W84" s="1"/>
      <c r="X84" s="1"/>
      <c r="Y84" s="1"/>
      <c r="Z84" s="1"/>
      <c r="AA84" s="1"/>
      <c r="AB84" s="1"/>
      <c r="AC84" s="1"/>
      <c r="AD84" s="1"/>
      <c r="AF84" s="1"/>
      <c r="AG84" s="1"/>
      <c r="AH84" s="1"/>
      <c r="AI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19" x14ac:dyDescent="0.4">
      <c r="U85" s="1"/>
      <c r="V85" s="1"/>
      <c r="W85" s="1"/>
      <c r="X85" s="1"/>
      <c r="Y85" s="1"/>
      <c r="Z85" s="1"/>
      <c r="AA85" s="1"/>
      <c r="AB85" s="1"/>
      <c r="AC85" s="1"/>
      <c r="AD85" s="1"/>
      <c r="AF85" s="1"/>
      <c r="AG85" s="1"/>
      <c r="AH85" s="1"/>
      <c r="AI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19" x14ac:dyDescent="0.4">
      <c r="U86" s="1"/>
      <c r="V86" s="1"/>
      <c r="W86" s="1"/>
      <c r="X86" s="1"/>
      <c r="Y86" s="1"/>
      <c r="Z86" s="1"/>
      <c r="AA86" s="1"/>
      <c r="AB86" s="1"/>
      <c r="AC86" s="1"/>
      <c r="AD86" s="1"/>
      <c r="AF86" s="1"/>
      <c r="AG86" s="1"/>
      <c r="AH86" s="1"/>
      <c r="AI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row>
    <row r="87" spans="21:119" x14ac:dyDescent="0.4">
      <c r="U87" s="1"/>
      <c r="V87" s="1"/>
      <c r="W87" s="1"/>
      <c r="X87" s="1"/>
      <c r="Y87" s="1"/>
      <c r="Z87" s="1"/>
      <c r="AA87" s="1"/>
      <c r="AB87" s="1"/>
      <c r="AC87" s="1"/>
      <c r="AD87" s="1"/>
      <c r="AF87" s="1"/>
      <c r="AG87" s="1"/>
      <c r="AH87" s="1"/>
      <c r="AI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row>
    <row r="88" spans="21:119" x14ac:dyDescent="0.4">
      <c r="U88" s="1"/>
      <c r="V88" s="1"/>
      <c r="W88" s="1"/>
      <c r="X88" s="1"/>
      <c r="Y88" s="1"/>
      <c r="Z88" s="1"/>
      <c r="AA88" s="1"/>
      <c r="AB88" s="1"/>
      <c r="AC88" s="1"/>
      <c r="AD88" s="1"/>
      <c r="AF88" s="1"/>
      <c r="AG88" s="1"/>
      <c r="AH88" s="1"/>
      <c r="AI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row>
    <row r="89" spans="21:119" x14ac:dyDescent="0.4">
      <c r="U89" s="1"/>
      <c r="V89" s="1"/>
      <c r="W89" s="1"/>
      <c r="X89" s="1"/>
      <c r="Y89" s="1"/>
      <c r="Z89" s="1"/>
      <c r="AA89" s="1"/>
      <c r="AB89" s="1"/>
      <c r="AC89" s="1"/>
      <c r="AD89" s="1"/>
      <c r="AF89" s="1"/>
      <c r="AG89" s="1"/>
      <c r="AH89" s="1"/>
      <c r="AI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row>
    <row r="90" spans="21:119" x14ac:dyDescent="0.4">
      <c r="U90" s="1"/>
      <c r="V90" s="1"/>
      <c r="W90" s="1"/>
      <c r="X90" s="1"/>
      <c r="Y90" s="1"/>
      <c r="Z90" s="1"/>
      <c r="AA90" s="1"/>
      <c r="AB90" s="1"/>
      <c r="AC90" s="1"/>
      <c r="AD90" s="1"/>
      <c r="AF90" s="1"/>
      <c r="AG90" s="1"/>
      <c r="AH90" s="1"/>
      <c r="AI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row>
    <row r="91" spans="21:119" x14ac:dyDescent="0.4">
      <c r="U91" s="1"/>
      <c r="V91" s="1"/>
      <c r="W91" s="1"/>
      <c r="X91" s="1"/>
      <c r="Y91" s="1"/>
      <c r="Z91" s="1"/>
      <c r="AA91" s="1"/>
      <c r="AB91" s="1"/>
      <c r="AC91" s="1"/>
      <c r="AD91" s="1"/>
      <c r="AF91" s="1"/>
      <c r="AG91" s="1"/>
      <c r="AH91" s="1"/>
      <c r="AI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row>
    <row r="92" spans="21:119" x14ac:dyDescent="0.4">
      <c r="U92" s="1"/>
      <c r="V92" s="1"/>
      <c r="W92" s="1"/>
      <c r="X92" s="1"/>
      <c r="Y92" s="1"/>
      <c r="Z92" s="1"/>
      <c r="AA92" s="1"/>
      <c r="AB92" s="1"/>
      <c r="AC92" s="1"/>
      <c r="AD92" s="1"/>
      <c r="AF92" s="1"/>
      <c r="AG92" s="1"/>
      <c r="AH92" s="1"/>
      <c r="AI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row>
    <row r="93" spans="21:119" x14ac:dyDescent="0.4">
      <c r="U93" s="1"/>
      <c r="V93" s="1"/>
      <c r="W93" s="1"/>
      <c r="X93" s="1"/>
      <c r="Y93" s="1"/>
      <c r="Z93" s="1"/>
      <c r="AA93" s="1"/>
      <c r="AB93" s="1"/>
      <c r="AC93" s="1"/>
      <c r="AD93" s="1"/>
      <c r="AF93" s="1"/>
      <c r="AG93" s="1"/>
      <c r="AH93" s="1"/>
      <c r="AI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row>
    <row r="94" spans="21:119" x14ac:dyDescent="0.4">
      <c r="U94" s="1"/>
      <c r="V94" s="1"/>
      <c r="W94" s="1"/>
      <c r="X94" s="1"/>
      <c r="Y94" s="1"/>
      <c r="Z94" s="1"/>
      <c r="AA94" s="1"/>
      <c r="AB94" s="1"/>
      <c r="AC94" s="1"/>
      <c r="AD94" s="1"/>
      <c r="AF94" s="1"/>
      <c r="AG94" s="1"/>
      <c r="AH94" s="1"/>
      <c r="AI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row>
    <row r="95" spans="21:119" x14ac:dyDescent="0.4">
      <c r="U95" s="1"/>
      <c r="V95" s="1"/>
      <c r="W95" s="1"/>
      <c r="X95" s="1"/>
      <c r="Y95" s="1"/>
      <c r="Z95" s="1"/>
      <c r="AA95" s="1"/>
      <c r="AB95" s="1"/>
      <c r="AC95" s="1"/>
      <c r="AD95" s="1"/>
      <c r="AF95" s="1"/>
      <c r="AG95" s="1"/>
      <c r="AH95" s="1"/>
      <c r="AI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row>
    <row r="96" spans="21:119" x14ac:dyDescent="0.4">
      <c r="U96" s="1"/>
      <c r="V96" s="1"/>
      <c r="W96" s="1"/>
      <c r="X96" s="1"/>
      <c r="Y96" s="1"/>
      <c r="Z96" s="1"/>
      <c r="AA96" s="1"/>
      <c r="AB96" s="1"/>
      <c r="AC96" s="1"/>
      <c r="AD96" s="1"/>
      <c r="AF96" s="1"/>
      <c r="AG96" s="1"/>
      <c r="AH96" s="1"/>
      <c r="AI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row>
    <row r="97" spans="21:119" x14ac:dyDescent="0.4">
      <c r="U97" s="1"/>
      <c r="V97" s="1"/>
      <c r="W97" s="1"/>
      <c r="X97" s="1"/>
      <c r="Y97" s="1"/>
      <c r="Z97" s="1"/>
      <c r="AA97" s="1"/>
      <c r="AB97" s="1"/>
      <c r="AC97" s="1"/>
      <c r="AD97" s="1"/>
      <c r="AF97" s="1"/>
      <c r="AG97" s="1"/>
      <c r="AH97" s="1"/>
      <c r="AI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row>
    <row r="98" spans="21:119" x14ac:dyDescent="0.4">
      <c r="U98" s="1"/>
      <c r="V98" s="1"/>
      <c r="W98" s="1"/>
      <c r="X98" s="1"/>
      <c r="Y98" s="1"/>
      <c r="Z98" s="1"/>
      <c r="AA98" s="1"/>
      <c r="AB98" s="1"/>
      <c r="AC98" s="1"/>
      <c r="AD98" s="1"/>
      <c r="AF98" s="1"/>
      <c r="AG98" s="1"/>
      <c r="AH98" s="1"/>
      <c r="AI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row>
    <row r="99" spans="21:119" x14ac:dyDescent="0.4">
      <c r="U99" s="1"/>
      <c r="V99" s="1"/>
      <c r="W99" s="1"/>
      <c r="X99" s="1"/>
      <c r="Y99" s="1"/>
      <c r="Z99" s="1"/>
      <c r="AA99" s="1"/>
      <c r="AB99" s="1"/>
      <c r="AC99" s="1"/>
      <c r="AD99" s="1"/>
      <c r="AF99" s="1"/>
      <c r="AG99" s="1"/>
      <c r="AH99" s="1"/>
      <c r="AI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row>
    <row r="100" spans="21:119" x14ac:dyDescent="0.4">
      <c r="U100" s="1"/>
      <c r="V100" s="1"/>
      <c r="W100" s="1"/>
      <c r="X100" s="1"/>
      <c r="Y100" s="1"/>
      <c r="Z100" s="1"/>
      <c r="AA100" s="1"/>
      <c r="AB100" s="1"/>
      <c r="AC100" s="1"/>
      <c r="AD100" s="1"/>
      <c r="AF100" s="1"/>
      <c r="AG100" s="1"/>
      <c r="AH100" s="1"/>
      <c r="AI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row>
    <row r="101" spans="21:119" x14ac:dyDescent="0.4">
      <c r="U101" s="1"/>
      <c r="V101" s="1"/>
      <c r="W101" s="1"/>
      <c r="X101" s="1"/>
      <c r="Y101" s="1"/>
      <c r="Z101" s="1"/>
      <c r="AA101" s="1"/>
      <c r="AB101" s="1"/>
      <c r="AC101" s="1"/>
      <c r="AD101" s="1"/>
      <c r="AF101" s="1"/>
      <c r="AG101" s="1"/>
      <c r="AH101" s="1"/>
      <c r="AI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row>
    <row r="102" spans="21:119" x14ac:dyDescent="0.4">
      <c r="U102" s="1"/>
      <c r="V102" s="1"/>
      <c r="W102" s="1"/>
      <c r="X102" s="1"/>
      <c r="Y102" s="1"/>
      <c r="Z102" s="1"/>
      <c r="AA102" s="1"/>
      <c r="AB102" s="1"/>
      <c r="AC102" s="1"/>
      <c r="AD102" s="1"/>
      <c r="AF102" s="1"/>
      <c r="AG102" s="1"/>
      <c r="AH102" s="1"/>
      <c r="AI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row>
    <row r="103" spans="21:119" x14ac:dyDescent="0.4">
      <c r="U103" s="1"/>
      <c r="V103" s="1"/>
      <c r="W103" s="1"/>
      <c r="X103" s="1"/>
      <c r="Y103" s="1"/>
      <c r="Z103" s="1"/>
      <c r="AA103" s="1"/>
      <c r="AB103" s="1"/>
      <c r="AC103" s="1"/>
      <c r="AD103" s="1"/>
      <c r="AF103" s="1"/>
      <c r="AG103" s="1"/>
      <c r="AH103" s="1"/>
      <c r="AI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row>
    <row r="104" spans="21:119" x14ac:dyDescent="0.4">
      <c r="U104" s="1"/>
      <c r="V104" s="1"/>
      <c r="W104" s="1"/>
      <c r="X104" s="1"/>
      <c r="Y104" s="1"/>
      <c r="Z104" s="1"/>
      <c r="AA104" s="1"/>
      <c r="AB104" s="1"/>
      <c r="AC104" s="1"/>
      <c r="AD104" s="1"/>
      <c r="AF104" s="1"/>
      <c r="AG104" s="1"/>
      <c r="AH104" s="1"/>
      <c r="AI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row>
    <row r="105" spans="21:119" x14ac:dyDescent="0.4">
      <c r="U105" s="1"/>
      <c r="V105" s="1"/>
      <c r="W105" s="1"/>
      <c r="X105" s="1"/>
      <c r="Y105" s="1"/>
      <c r="Z105" s="1"/>
      <c r="AA105" s="1"/>
      <c r="AB105" s="1"/>
      <c r="AC105" s="1"/>
      <c r="AD105" s="1"/>
      <c r="AF105" s="1"/>
      <c r="AG105" s="1"/>
      <c r="AH105" s="1"/>
      <c r="AI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row>
    <row r="106" spans="21:119" x14ac:dyDescent="0.4">
      <c r="U106" s="1"/>
      <c r="V106" s="1"/>
      <c r="W106" s="1"/>
      <c r="X106" s="1"/>
      <c r="Y106" s="1"/>
      <c r="Z106" s="1"/>
      <c r="AA106" s="1"/>
      <c r="AB106" s="1"/>
      <c r="AC106" s="1"/>
      <c r="AD106" s="1"/>
      <c r="AF106" s="1"/>
      <c r="AG106" s="1"/>
      <c r="AH106" s="1"/>
      <c r="AI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row>
    <row r="107" spans="21:119" x14ac:dyDescent="0.4">
      <c r="U107" s="1"/>
      <c r="V107" s="1"/>
      <c r="W107" s="1"/>
      <c r="X107" s="1"/>
      <c r="Y107" s="1"/>
      <c r="Z107" s="1"/>
      <c r="AA107" s="1"/>
      <c r="AB107" s="1"/>
      <c r="AC107" s="1"/>
      <c r="AD107" s="1"/>
      <c r="AF107" s="1"/>
      <c r="AG107" s="1"/>
      <c r="AH107" s="1"/>
      <c r="AI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row>
    <row r="108" spans="21:119" x14ac:dyDescent="0.4">
      <c r="U108" s="1"/>
      <c r="V108" s="1"/>
      <c r="W108" s="1"/>
      <c r="X108" s="1"/>
      <c r="Y108" s="1"/>
      <c r="Z108" s="1"/>
      <c r="AA108" s="1"/>
      <c r="AB108" s="1"/>
      <c r="AC108" s="1"/>
      <c r="AD108" s="1"/>
      <c r="AF108" s="1"/>
      <c r="AG108" s="1"/>
      <c r="AH108" s="1"/>
      <c r="AI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row>
    <row r="109" spans="21:119" x14ac:dyDescent="0.4">
      <c r="U109" s="1"/>
      <c r="V109" s="1"/>
      <c r="W109" s="1"/>
      <c r="X109" s="1"/>
      <c r="Y109" s="1"/>
      <c r="Z109" s="1"/>
      <c r="AA109" s="1"/>
      <c r="AB109" s="1"/>
      <c r="AC109" s="1"/>
      <c r="AD109" s="1"/>
      <c r="AF109" s="1"/>
      <c r="AG109" s="1"/>
      <c r="AH109" s="1"/>
      <c r="AI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row>
    <row r="110" spans="21:119" x14ac:dyDescent="0.4">
      <c r="U110" s="1"/>
      <c r="V110" s="1"/>
      <c r="W110" s="1"/>
      <c r="X110" s="1"/>
      <c r="Y110" s="1"/>
      <c r="Z110" s="1"/>
      <c r="AA110" s="1"/>
      <c r="AB110" s="1"/>
      <c r="AC110" s="1"/>
      <c r="AD110" s="1"/>
      <c r="AF110" s="1"/>
      <c r="AG110" s="1"/>
      <c r="AH110" s="1"/>
      <c r="AI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row>
    <row r="111" spans="21:119" x14ac:dyDescent="0.4">
      <c r="U111" s="1"/>
      <c r="V111" s="1"/>
      <c r="W111" s="1"/>
      <c r="X111" s="1"/>
      <c r="Y111" s="1"/>
      <c r="Z111" s="1"/>
      <c r="AA111" s="1"/>
      <c r="AB111" s="1"/>
      <c r="AC111" s="1"/>
      <c r="AD111" s="1"/>
      <c r="AF111" s="1"/>
      <c r="AG111" s="1"/>
      <c r="AH111" s="1"/>
      <c r="AI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row>
    <row r="112" spans="21:119" x14ac:dyDescent="0.4">
      <c r="U112" s="1"/>
      <c r="V112" s="1"/>
      <c r="W112" s="1"/>
      <c r="X112" s="1"/>
      <c r="Y112" s="1"/>
      <c r="Z112" s="1"/>
      <c r="AA112" s="1"/>
      <c r="AB112" s="1"/>
      <c r="AC112" s="1"/>
      <c r="AD112" s="1"/>
      <c r="AF112" s="1"/>
      <c r="AG112" s="1"/>
      <c r="AH112" s="1"/>
      <c r="AI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row>
    <row r="113" spans="21:119" x14ac:dyDescent="0.4">
      <c r="U113" s="1"/>
      <c r="V113" s="1"/>
      <c r="W113" s="1"/>
      <c r="X113" s="1"/>
      <c r="Y113" s="1"/>
      <c r="Z113" s="1"/>
      <c r="AA113" s="1"/>
      <c r="AB113" s="1"/>
      <c r="AC113" s="1"/>
      <c r="AD113" s="1"/>
      <c r="AF113" s="1"/>
      <c r="AG113" s="1"/>
      <c r="AH113" s="1"/>
      <c r="AI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row>
    <row r="114" spans="21:119" x14ac:dyDescent="0.4">
      <c r="U114" s="1"/>
      <c r="V114" s="1"/>
      <c r="W114" s="1"/>
      <c r="X114" s="1"/>
      <c r="Y114" s="1"/>
      <c r="Z114" s="1"/>
      <c r="AA114" s="1"/>
      <c r="AB114" s="1"/>
      <c r="AC114" s="1"/>
      <c r="AD114" s="1"/>
      <c r="AF114" s="1"/>
      <c r="AG114" s="1"/>
      <c r="AH114" s="1"/>
      <c r="AI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row>
    <row r="115" spans="21:119" x14ac:dyDescent="0.4">
      <c r="U115" s="1"/>
      <c r="V115" s="1"/>
      <c r="W115" s="1"/>
      <c r="X115" s="1"/>
      <c r="Y115" s="1"/>
      <c r="Z115" s="1"/>
      <c r="AA115" s="1"/>
      <c r="AB115" s="1"/>
      <c r="AC115" s="1"/>
      <c r="AD115" s="1"/>
      <c r="AF115" s="1"/>
      <c r="AG115" s="1"/>
      <c r="AH115" s="1"/>
      <c r="AI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row>
    <row r="116" spans="21:119" x14ac:dyDescent="0.4">
      <c r="AF116" s="1"/>
      <c r="AG116" s="1"/>
      <c r="AH116" s="1"/>
      <c r="AI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row>
    <row r="117" spans="21:119" x14ac:dyDescent="0.4">
      <c r="AF117" s="1"/>
      <c r="AG117" s="1"/>
      <c r="AH117" s="1"/>
      <c r="AI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row>
    <row r="118" spans="21:119" x14ac:dyDescent="0.4">
      <c r="AF118" s="1"/>
      <c r="AG118" s="1"/>
      <c r="AH118" s="1"/>
      <c r="AI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row>
    <row r="119" spans="21:119" x14ac:dyDescent="0.4">
      <c r="AF119" s="1"/>
      <c r="AG119" s="1"/>
      <c r="AH119" s="1"/>
      <c r="AI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row>
    <row r="120" spans="21:119" x14ac:dyDescent="0.4">
      <c r="AF120" s="1"/>
      <c r="AG120" s="1"/>
      <c r="AH120" s="1"/>
      <c r="AI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row>
    <row r="121" spans="21:119" x14ac:dyDescent="0.4">
      <c r="AF121" s="1"/>
      <c r="AG121" s="1"/>
      <c r="AH121" s="1"/>
      <c r="AI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row>
    <row r="122" spans="21:119" x14ac:dyDescent="0.4">
      <c r="AF122" s="1"/>
      <c r="AG122" s="1"/>
      <c r="AH122" s="1"/>
      <c r="AI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row>
    <row r="123" spans="21:119" x14ac:dyDescent="0.4">
      <c r="AF123" s="1"/>
      <c r="AG123" s="1"/>
      <c r="AH123" s="1"/>
      <c r="AI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row>
    <row r="124" spans="21:119" x14ac:dyDescent="0.4">
      <c r="AF124" s="1"/>
      <c r="AG124" s="1"/>
      <c r="AH124" s="1"/>
      <c r="AI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row>
    <row r="125" spans="21:119" x14ac:dyDescent="0.4">
      <c r="AF125" s="1"/>
      <c r="AG125" s="1"/>
      <c r="AH125" s="1"/>
      <c r="AI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row>
    <row r="126" spans="21:119" x14ac:dyDescent="0.4">
      <c r="AF126" s="1"/>
      <c r="AG126" s="1"/>
      <c r="AH126" s="1"/>
      <c r="AI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row>
    <row r="127" spans="21:119" x14ac:dyDescent="0.4">
      <c r="AF127" s="1"/>
      <c r="AG127" s="1"/>
      <c r="AH127" s="1"/>
      <c r="AI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row>
    <row r="128" spans="21:119" x14ac:dyDescent="0.4">
      <c r="AF128" s="1"/>
      <c r="AG128" s="1"/>
      <c r="AH128" s="1"/>
      <c r="AI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row>
    <row r="129" spans="31:119" x14ac:dyDescent="0.4">
      <c r="AE129"/>
      <c r="AF129" s="1"/>
      <c r="AG129" s="1"/>
      <c r="AH129" s="1"/>
      <c r="AI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row>
    <row r="130" spans="31:119" x14ac:dyDescent="0.4">
      <c r="AE130"/>
      <c r="AF130" s="1"/>
      <c r="AG130" s="1"/>
      <c r="AH130" s="1"/>
      <c r="AI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row>
    <row r="131" spans="31:119" x14ac:dyDescent="0.4">
      <c r="AE131"/>
      <c r="AF131" s="1"/>
      <c r="AG131" s="1"/>
      <c r="AH131" s="1"/>
      <c r="AI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row>
    <row r="132" spans="31:119" x14ac:dyDescent="0.4">
      <c r="AE132"/>
      <c r="AF132" s="1"/>
      <c r="AG132" s="1"/>
      <c r="AH132" s="1"/>
      <c r="AI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row>
    <row r="133" spans="31:119" x14ac:dyDescent="0.4">
      <c r="AE133"/>
      <c r="AF133" s="1"/>
      <c r="AG133" s="1"/>
      <c r="AH133" s="1"/>
      <c r="AI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row>
    <row r="134" spans="31:119" x14ac:dyDescent="0.4">
      <c r="AE134"/>
      <c r="AF134" s="1"/>
      <c r="AG134" s="1"/>
      <c r="AH134" s="1"/>
      <c r="AI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row>
    <row r="135" spans="31:119" x14ac:dyDescent="0.4">
      <c r="AE135"/>
      <c r="AF135" s="1"/>
      <c r="AG135" s="1"/>
      <c r="AH135" s="1"/>
      <c r="AI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row>
    <row r="136" spans="31:119" x14ac:dyDescent="0.4">
      <c r="AE136"/>
      <c r="AF136" s="1"/>
      <c r="AG136" s="1"/>
      <c r="AH136" s="1"/>
      <c r="AI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row>
    <row r="137" spans="31:119" x14ac:dyDescent="0.4">
      <c r="AE137"/>
      <c r="AF137" s="1"/>
      <c r="AG137" s="1"/>
      <c r="AH137" s="1"/>
      <c r="AI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row>
    <row r="138" spans="31:119" x14ac:dyDescent="0.4">
      <c r="AE138"/>
      <c r="AF138" s="1"/>
      <c r="AG138" s="1"/>
      <c r="AH138" s="1"/>
      <c r="AI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row>
    <row r="139" spans="31:119" x14ac:dyDescent="0.4">
      <c r="AE139"/>
      <c r="AF139" s="1"/>
      <c r="AG139" s="1"/>
      <c r="AH139" s="1"/>
      <c r="AI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row>
    <row r="140" spans="31:119" x14ac:dyDescent="0.4">
      <c r="AE140"/>
      <c r="AF140" s="1"/>
      <c r="AG140" s="1"/>
      <c r="AH140" s="1"/>
      <c r="AI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row>
    <row r="141" spans="31:119" x14ac:dyDescent="0.4">
      <c r="AE141"/>
      <c r="AF141" s="1"/>
      <c r="AG141" s="1"/>
      <c r="AH141" s="1"/>
      <c r="AI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row>
    <row r="142" spans="31:119" x14ac:dyDescent="0.4">
      <c r="AE142"/>
      <c r="AF142" s="1"/>
      <c r="AG142" s="1"/>
      <c r="AH142" s="1"/>
      <c r="AI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row>
    <row r="143" spans="31:119" x14ac:dyDescent="0.4">
      <c r="AE143"/>
      <c r="AF143" s="1"/>
      <c r="AG143" s="1"/>
      <c r="AH143" s="1"/>
      <c r="AI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row>
    <row r="144" spans="31:119" x14ac:dyDescent="0.4">
      <c r="AE144"/>
      <c r="AF144" s="1"/>
      <c r="AG144" s="1"/>
      <c r="AH144" s="1"/>
      <c r="AI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row>
    <row r="145" spans="31:119" x14ac:dyDescent="0.4">
      <c r="AE145"/>
      <c r="AF145" s="1"/>
      <c r="AG145" s="1"/>
      <c r="AH145" s="1"/>
      <c r="AI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row>
    <row r="146" spans="31:119" x14ac:dyDescent="0.4">
      <c r="AE146"/>
      <c r="AF146" s="1"/>
      <c r="AG146" s="1"/>
      <c r="AH146" s="1"/>
      <c r="AI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row>
    <row r="147" spans="31:119" x14ac:dyDescent="0.4">
      <c r="AE147"/>
      <c r="AF147" s="1"/>
      <c r="AG147" s="1"/>
      <c r="AH147" s="1"/>
      <c r="AI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row>
    <row r="148" spans="31:119" x14ac:dyDescent="0.4">
      <c r="AE148"/>
      <c r="AF148" s="1"/>
      <c r="AG148" s="1"/>
      <c r="AH148" s="1"/>
      <c r="AI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row>
    <row r="149" spans="31:119" x14ac:dyDescent="0.4">
      <c r="AE149"/>
      <c r="AF149" s="1"/>
      <c r="AG149" s="1"/>
      <c r="AH149" s="1"/>
      <c r="AI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row>
    <row r="150" spans="31:119" x14ac:dyDescent="0.4">
      <c r="AE150"/>
      <c r="AF150" s="1"/>
      <c r="AG150" s="1"/>
      <c r="AH150" s="1"/>
      <c r="AI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row>
    <row r="151" spans="31:119" x14ac:dyDescent="0.4">
      <c r="AE151"/>
      <c r="AF151" s="1"/>
      <c r="AG151" s="1"/>
      <c r="AH151" s="1"/>
      <c r="AI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row>
    <row r="152" spans="31:119" x14ac:dyDescent="0.4">
      <c r="AE152"/>
      <c r="AF152" s="1"/>
      <c r="AG152" s="1"/>
      <c r="AH152" s="1"/>
      <c r="AI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row>
    <row r="153" spans="31:119" x14ac:dyDescent="0.4">
      <c r="AE153"/>
      <c r="AF153" s="1"/>
      <c r="AG153" s="1"/>
      <c r="AH153" s="1"/>
      <c r="AI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row>
    <row r="154" spans="31:119" x14ac:dyDescent="0.4">
      <c r="AE154"/>
      <c r="AF154" s="1"/>
      <c r="AG154" s="1"/>
      <c r="AH154" s="1"/>
      <c r="AI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row>
    <row r="155" spans="31:119" x14ac:dyDescent="0.4">
      <c r="AE155"/>
      <c r="AF155" s="1"/>
      <c r="AG155" s="1"/>
      <c r="AH155" s="1"/>
      <c r="AI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row>
    <row r="156" spans="31:119" x14ac:dyDescent="0.4">
      <c r="AE156"/>
      <c r="AF156" s="1"/>
      <c r="AG156" s="1"/>
      <c r="AH156" s="1"/>
      <c r="AI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row>
    <row r="157" spans="31:119" x14ac:dyDescent="0.4">
      <c r="AE157"/>
      <c r="AF157" s="1"/>
      <c r="AG157" s="1"/>
      <c r="AH157" s="1"/>
      <c r="AI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row>
    <row r="158" spans="31:119" x14ac:dyDescent="0.4">
      <c r="AE158"/>
      <c r="AF158" s="1"/>
      <c r="AG158" s="1"/>
      <c r="AH158" s="1"/>
      <c r="AI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row>
    <row r="159" spans="31:119" x14ac:dyDescent="0.4">
      <c r="AE159"/>
      <c r="AF159" s="1"/>
      <c r="AG159" s="1"/>
      <c r="AH159" s="1"/>
      <c r="AI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row>
    <row r="160" spans="31:119" x14ac:dyDescent="0.4">
      <c r="AE160"/>
      <c r="AF160" s="1"/>
      <c r="AG160" s="1"/>
      <c r="AH160" s="1"/>
      <c r="AI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row>
    <row r="161" spans="31:119" x14ac:dyDescent="0.4">
      <c r="AE161"/>
      <c r="AF161" s="1"/>
      <c r="AG161" s="1"/>
      <c r="AH161" s="1"/>
      <c r="AI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row>
    <row r="162" spans="31:119" x14ac:dyDescent="0.4">
      <c r="AE162"/>
      <c r="AF162" s="1"/>
      <c r="AG162" s="1"/>
      <c r="AH162" s="1"/>
      <c r="AI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row>
    <row r="163" spans="31:119" x14ac:dyDescent="0.4">
      <c r="AE163"/>
      <c r="AF163" s="1"/>
      <c r="AG163" s="1"/>
      <c r="AH163" s="1"/>
      <c r="AI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row>
    <row r="164" spans="31:119" x14ac:dyDescent="0.4">
      <c r="AE164"/>
      <c r="AF164" s="1"/>
      <c r="AG164" s="1"/>
      <c r="AH164" s="1"/>
      <c r="AI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row>
    <row r="165" spans="31:119" x14ac:dyDescent="0.4">
      <c r="AE165"/>
      <c r="AF165" s="1"/>
      <c r="AG165" s="1"/>
      <c r="AH165" s="1"/>
      <c r="AI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row>
    <row r="166" spans="31:119" x14ac:dyDescent="0.4">
      <c r="AE166"/>
      <c r="AF166" s="1"/>
      <c r="AG166" s="1"/>
      <c r="AH166" s="1"/>
      <c r="AI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row>
    <row r="167" spans="31:119" x14ac:dyDescent="0.4">
      <c r="AE167"/>
      <c r="AF167" s="1"/>
      <c r="AG167" s="1"/>
      <c r="AH167" s="1"/>
      <c r="AI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row>
    <row r="168" spans="31:119" x14ac:dyDescent="0.4">
      <c r="AE168"/>
      <c r="AF168" s="1"/>
      <c r="AG168" s="1"/>
      <c r="AH168" s="1"/>
      <c r="AI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row>
    <row r="169" spans="31:119" x14ac:dyDescent="0.4">
      <c r="AE169"/>
      <c r="AF169" s="1"/>
      <c r="AG169" s="1"/>
      <c r="AH169" s="1"/>
      <c r="AI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row>
    <row r="170" spans="31:119" x14ac:dyDescent="0.4">
      <c r="AE170"/>
      <c r="AF170" s="1"/>
      <c r="AG170" s="1"/>
      <c r="AH170" s="1"/>
      <c r="AI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row>
    <row r="171" spans="31:119" x14ac:dyDescent="0.4">
      <c r="AE171"/>
      <c r="AF171" s="1"/>
      <c r="AG171" s="1"/>
      <c r="AH171" s="1"/>
      <c r="AI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row>
    <row r="172" spans="31:119" x14ac:dyDescent="0.4">
      <c r="AE172"/>
      <c r="AF172" s="1"/>
      <c r="AG172" s="1"/>
      <c r="AH172" s="1"/>
      <c r="AI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row>
    <row r="173" spans="31:119" x14ac:dyDescent="0.4">
      <c r="AE173"/>
      <c r="AF173" s="1"/>
      <c r="AG173" s="1"/>
      <c r="AH173" s="1"/>
      <c r="AI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row>
    <row r="174" spans="31:119" x14ac:dyDescent="0.4">
      <c r="AE174"/>
      <c r="AF174" s="1"/>
      <c r="AG174" s="1"/>
      <c r="AH174" s="1"/>
      <c r="AI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row>
    <row r="175" spans="31:119" x14ac:dyDescent="0.4">
      <c r="AE175"/>
      <c r="AF175" s="1"/>
      <c r="AG175" s="1"/>
      <c r="AH175" s="1"/>
      <c r="AI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row>
    <row r="176" spans="31:119" x14ac:dyDescent="0.4">
      <c r="AE176"/>
      <c r="AF176" s="1"/>
      <c r="AG176" s="1"/>
      <c r="AH176" s="1"/>
      <c r="AI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row>
    <row r="177" spans="31:119" x14ac:dyDescent="0.4">
      <c r="AE177"/>
      <c r="AF177" s="1"/>
      <c r="AG177" s="1"/>
      <c r="AH177" s="1"/>
      <c r="AI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row>
    <row r="178" spans="31:119" x14ac:dyDescent="0.4">
      <c r="AE178"/>
      <c r="AF178" s="1"/>
      <c r="AG178" s="1"/>
      <c r="AH178" s="1"/>
      <c r="AI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row>
    <row r="179" spans="31:119" x14ac:dyDescent="0.4">
      <c r="AE179"/>
      <c r="AF179" s="1"/>
      <c r="AG179" s="1"/>
      <c r="AH179" s="1"/>
      <c r="AI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row>
    <row r="180" spans="31:119" x14ac:dyDescent="0.4">
      <c r="AE180"/>
      <c r="AF180" s="1"/>
      <c r="AG180" s="1"/>
      <c r="AH180" s="1"/>
      <c r="AI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row>
    <row r="181" spans="31:119" x14ac:dyDescent="0.4">
      <c r="AE181"/>
      <c r="AF181" s="1"/>
      <c r="AG181" s="1"/>
      <c r="AH181" s="1"/>
      <c r="AI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row>
    <row r="182" spans="31:119" x14ac:dyDescent="0.4">
      <c r="AE182"/>
      <c r="AF182" s="1"/>
      <c r="AG182" s="1"/>
      <c r="AH182" s="1"/>
      <c r="AI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row>
    <row r="183" spans="31:119" x14ac:dyDescent="0.4">
      <c r="AE183"/>
      <c r="AF183" s="1"/>
      <c r="AG183" s="1"/>
      <c r="AH183" s="1"/>
      <c r="AI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row>
    <row r="184" spans="31:119" x14ac:dyDescent="0.4">
      <c r="AE184"/>
      <c r="AF184" s="1"/>
      <c r="AG184" s="1"/>
      <c r="AH184" s="1"/>
      <c r="AI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row>
    <row r="185" spans="31:119" x14ac:dyDescent="0.4">
      <c r="AE185"/>
      <c r="AF185" s="1"/>
      <c r="AG185" s="1"/>
      <c r="AH185" s="1"/>
      <c r="AI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row>
    <row r="186" spans="31:119" x14ac:dyDescent="0.4">
      <c r="AE186"/>
      <c r="AF186" s="1"/>
      <c r="AG186" s="1"/>
      <c r="AH186" s="1"/>
      <c r="AI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row>
    <row r="187" spans="31:119" x14ac:dyDescent="0.4">
      <c r="AE187"/>
      <c r="AF187" s="1"/>
      <c r="AG187" s="1"/>
      <c r="AH187" s="1"/>
      <c r="AI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row>
    <row r="188" spans="31:119" x14ac:dyDescent="0.4">
      <c r="AE188"/>
      <c r="AF188" s="1"/>
      <c r="AG188" s="1"/>
      <c r="AH188" s="1"/>
      <c r="AI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row>
    <row r="189" spans="31:119" x14ac:dyDescent="0.4">
      <c r="AE189"/>
      <c r="AF189" s="1"/>
      <c r="AG189" s="1"/>
      <c r="AH189" s="1"/>
      <c r="AI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row>
    <row r="190" spans="31:119" x14ac:dyDescent="0.4">
      <c r="AE190"/>
      <c r="AF190" s="1"/>
      <c r="AG190" s="1"/>
      <c r="AH190" s="1"/>
      <c r="AI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row>
    <row r="191" spans="31:119" x14ac:dyDescent="0.4">
      <c r="AE191"/>
      <c r="AF191" s="1"/>
      <c r="AG191" s="1"/>
      <c r="AH191" s="1"/>
      <c r="AI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row>
    <row r="192" spans="31:119" x14ac:dyDescent="0.4">
      <c r="AE192"/>
      <c r="AF192" s="1"/>
      <c r="AG192" s="1"/>
      <c r="AH192" s="1"/>
      <c r="AI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row>
    <row r="193" spans="31:119" x14ac:dyDescent="0.4">
      <c r="AE193"/>
      <c r="AF193" s="1"/>
      <c r="AG193" s="1"/>
      <c r="AH193" s="1"/>
      <c r="AI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row>
    <row r="194" spans="31:119" x14ac:dyDescent="0.4">
      <c r="AE194"/>
      <c r="AF194" s="1"/>
      <c r="AG194" s="1"/>
      <c r="AH194" s="1"/>
      <c r="AI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row>
    <row r="195" spans="31:119" x14ac:dyDescent="0.4">
      <c r="AE195"/>
      <c r="AF195" s="1"/>
      <c r="AG195" s="1"/>
      <c r="AH195" s="1"/>
      <c r="AI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row>
    <row r="196" spans="31:119" x14ac:dyDescent="0.4">
      <c r="AE196"/>
      <c r="AF196" s="1"/>
      <c r="AG196" s="1"/>
      <c r="AH196" s="1"/>
      <c r="AI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row>
    <row r="197" spans="31:119" x14ac:dyDescent="0.4">
      <c r="AE197"/>
      <c r="AF197" s="1"/>
      <c r="AG197" s="1"/>
      <c r="AH197" s="1"/>
      <c r="AI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row>
    <row r="198" spans="31:119" x14ac:dyDescent="0.4">
      <c r="AE198"/>
      <c r="AF198" s="1"/>
      <c r="AG198" s="1"/>
      <c r="AH198" s="1"/>
      <c r="AI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row>
    <row r="199" spans="31:119" x14ac:dyDescent="0.4">
      <c r="AE199"/>
      <c r="AF199" s="1"/>
      <c r="AG199" s="1"/>
      <c r="AH199" s="1"/>
      <c r="AI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row>
    <row r="200" spans="31:119" x14ac:dyDescent="0.4">
      <c r="AE200"/>
      <c r="AF200" s="1"/>
      <c r="AG200" s="1"/>
      <c r="AH200" s="1"/>
      <c r="AI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row>
    <row r="201" spans="31:119" x14ac:dyDescent="0.4">
      <c r="AE201"/>
      <c r="AF201" s="1"/>
      <c r="AG201" s="1"/>
      <c r="AH201" s="1"/>
      <c r="AI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row>
    <row r="202" spans="31:119" x14ac:dyDescent="0.4">
      <c r="AE202"/>
      <c r="AF202" s="1"/>
      <c r="AG202" s="1"/>
      <c r="AH202" s="1"/>
      <c r="AI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row>
    <row r="203" spans="31:119" x14ac:dyDescent="0.4">
      <c r="AE203"/>
      <c r="AF203" s="1"/>
      <c r="AG203" s="1"/>
      <c r="AH203" s="1"/>
      <c r="AI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row>
    <row r="204" spans="31:119" x14ac:dyDescent="0.4">
      <c r="AE204"/>
      <c r="AF204" s="1"/>
      <c r="AG204" s="1"/>
      <c r="AH204" s="1"/>
      <c r="AI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row>
    <row r="205" spans="31:119" x14ac:dyDescent="0.4">
      <c r="AE205"/>
      <c r="AF205" s="1"/>
      <c r="AG205" s="1"/>
      <c r="AH205" s="1"/>
      <c r="AI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row>
    <row r="206" spans="31:119" x14ac:dyDescent="0.4">
      <c r="AE206"/>
      <c r="AF206" s="1"/>
      <c r="AG206" s="1"/>
      <c r="AH206" s="1"/>
      <c r="AI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row>
    <row r="207" spans="31:119" x14ac:dyDescent="0.4">
      <c r="AE207"/>
      <c r="AF207" s="1"/>
      <c r="AG207" s="1"/>
      <c r="AH207" s="1"/>
      <c r="AI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row>
    <row r="208" spans="31:119" x14ac:dyDescent="0.4">
      <c r="AE208"/>
      <c r="AF208" s="1"/>
      <c r="AG208" s="1"/>
      <c r="AH208" s="1"/>
      <c r="AI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row>
    <row r="209" spans="31:119" x14ac:dyDescent="0.4">
      <c r="AE209"/>
      <c r="AF209" s="1"/>
      <c r="AG209" s="1"/>
      <c r="AH209" s="1"/>
      <c r="AI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row>
    <row r="210" spans="31:119" x14ac:dyDescent="0.4">
      <c r="AE210"/>
      <c r="AF210" s="1"/>
      <c r="AG210" s="1"/>
      <c r="AH210" s="1"/>
      <c r="AI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row>
    <row r="211" spans="31:119" x14ac:dyDescent="0.4">
      <c r="AE211"/>
      <c r="AF211" s="1"/>
      <c r="AG211" s="1"/>
      <c r="AH211" s="1"/>
      <c r="AI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row>
    <row r="212" spans="31:119" x14ac:dyDescent="0.4">
      <c r="AE212"/>
      <c r="AF212" s="1"/>
      <c r="AG212" s="1"/>
      <c r="AH212" s="1"/>
      <c r="AI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row>
    <row r="213" spans="31:119" x14ac:dyDescent="0.4">
      <c r="AE213"/>
      <c r="AF213" s="1"/>
      <c r="AG213" s="1"/>
      <c r="AH213" s="1"/>
      <c r="AI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row>
    <row r="214" spans="31:119" x14ac:dyDescent="0.4">
      <c r="AE214"/>
      <c r="AF214" s="1"/>
      <c r="AG214" s="1"/>
      <c r="AH214" s="1"/>
      <c r="AI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row>
    <row r="215" spans="31:119" x14ac:dyDescent="0.4">
      <c r="AE215"/>
      <c r="AF215" s="1"/>
      <c r="AG215" s="1"/>
      <c r="AH215" s="1"/>
      <c r="AI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row>
    <row r="216" spans="31:119" x14ac:dyDescent="0.4">
      <c r="AE216"/>
      <c r="AF216" s="1"/>
      <c r="AG216" s="1"/>
      <c r="AH216" s="1"/>
      <c r="AI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row>
    <row r="217" spans="31:119" x14ac:dyDescent="0.4">
      <c r="AE217"/>
      <c r="AF217" s="1"/>
      <c r="AG217" s="1"/>
      <c r="AH217" s="1"/>
      <c r="AI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row>
    <row r="218" spans="31:119" x14ac:dyDescent="0.4">
      <c r="AE218"/>
      <c r="AF218" s="1"/>
      <c r="AG218" s="1"/>
      <c r="AH218" s="1"/>
      <c r="AI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row>
    <row r="219" spans="31:119" x14ac:dyDescent="0.4">
      <c r="AE219"/>
      <c r="AF219" s="1"/>
      <c r="AG219" s="1"/>
      <c r="AH219" s="1"/>
      <c r="AI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row>
    <row r="220" spans="31:119" x14ac:dyDescent="0.4">
      <c r="AE220"/>
      <c r="AF220" s="1"/>
      <c r="AG220" s="1"/>
      <c r="AH220" s="1"/>
      <c r="AI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row>
    <row r="221" spans="31:119" x14ac:dyDescent="0.4">
      <c r="AE221"/>
      <c r="AF221" s="1"/>
      <c r="AG221" s="1"/>
      <c r="AH221" s="1"/>
      <c r="AI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row>
    <row r="222" spans="31:119" x14ac:dyDescent="0.4">
      <c r="AE222"/>
      <c r="AF222" s="1"/>
      <c r="AG222" s="1"/>
      <c r="AH222" s="1"/>
      <c r="AI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row>
    <row r="223" spans="31:119" x14ac:dyDescent="0.4">
      <c r="AE223"/>
      <c r="AF223" s="1"/>
      <c r="AG223" s="1"/>
      <c r="AH223" s="1"/>
      <c r="AI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row>
    <row r="224" spans="31:119" x14ac:dyDescent="0.4">
      <c r="AE224"/>
      <c r="AF224" s="1"/>
      <c r="AG224" s="1"/>
      <c r="AH224" s="1"/>
      <c r="AI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row>
    <row r="225" spans="31:119" x14ac:dyDescent="0.4">
      <c r="AE225"/>
      <c r="AF225" s="1"/>
      <c r="AG225" s="1"/>
      <c r="AH225" s="1"/>
      <c r="AI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row>
    <row r="226" spans="31:119" x14ac:dyDescent="0.4">
      <c r="AE226"/>
      <c r="AF226" s="1"/>
      <c r="AG226" s="1"/>
      <c r="AH226" s="1"/>
      <c r="AI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row>
    <row r="227" spans="31:119" x14ac:dyDescent="0.4">
      <c r="AE227"/>
      <c r="AF227" s="1"/>
      <c r="AG227" s="1"/>
      <c r="AH227" s="1"/>
      <c r="AI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row>
    <row r="228" spans="31:119" x14ac:dyDescent="0.4">
      <c r="AE228"/>
      <c r="AF228" s="1"/>
      <c r="AG228" s="1"/>
      <c r="AH228" s="1"/>
      <c r="AI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row>
    <row r="229" spans="31:119" x14ac:dyDescent="0.4">
      <c r="AE229"/>
      <c r="AF229" s="1"/>
      <c r="AG229" s="1"/>
      <c r="AH229" s="1"/>
      <c r="AI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row>
    <row r="230" spans="31:119" x14ac:dyDescent="0.4">
      <c r="AE230"/>
      <c r="AF230" s="1"/>
      <c r="AG230" s="1"/>
      <c r="AH230" s="1"/>
      <c r="AI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row>
    <row r="231" spans="31:119" x14ac:dyDescent="0.4">
      <c r="AE231"/>
      <c r="AF231" s="1"/>
      <c r="AG231" s="1"/>
      <c r="AH231" s="1"/>
      <c r="AI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row>
    <row r="232" spans="31:119" x14ac:dyDescent="0.4">
      <c r="AE232"/>
      <c r="AF232" s="1"/>
      <c r="AG232" s="1"/>
      <c r="AH232" s="1"/>
      <c r="AI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row>
    <row r="233" spans="31:119" x14ac:dyDescent="0.4">
      <c r="AE233"/>
      <c r="AF233" s="1"/>
      <c r="AG233" s="1"/>
      <c r="AH233" s="1"/>
      <c r="AI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row>
    <row r="234" spans="31:119" x14ac:dyDescent="0.4">
      <c r="AE234"/>
      <c r="AF234" s="1"/>
      <c r="AG234" s="1"/>
      <c r="AH234" s="1"/>
      <c r="AI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row>
    <row r="235" spans="31:119" x14ac:dyDescent="0.4">
      <c r="AE235"/>
      <c r="AF235" s="1"/>
      <c r="AG235" s="1"/>
      <c r="AH235" s="1"/>
      <c r="AI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row>
    <row r="236" spans="31:119" x14ac:dyDescent="0.4">
      <c r="AE236"/>
      <c r="AF236" s="1"/>
      <c r="AG236" s="1"/>
      <c r="AH236" s="1"/>
      <c r="AI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row>
    <row r="237" spans="31:119" x14ac:dyDescent="0.4">
      <c r="AE237"/>
      <c r="AF237" s="1"/>
      <c r="AG237" s="1"/>
      <c r="AH237" s="1"/>
      <c r="AI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row>
    <row r="238" spans="31:119" x14ac:dyDescent="0.4">
      <c r="AE238"/>
      <c r="AF238" s="1"/>
      <c r="AG238" s="1"/>
      <c r="AH238" s="1"/>
      <c r="AI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row>
    <row r="239" spans="31:119" x14ac:dyDescent="0.4">
      <c r="AE239"/>
      <c r="AF239" s="1"/>
      <c r="AG239" s="1"/>
      <c r="AH239" s="1"/>
      <c r="AI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row>
    <row r="240" spans="31:119" x14ac:dyDescent="0.4">
      <c r="AE240"/>
      <c r="AF240" s="1"/>
      <c r="AG240" s="1"/>
      <c r="AH240" s="1"/>
      <c r="AI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row>
    <row r="241" spans="31:119" x14ac:dyDescent="0.4">
      <c r="AE241"/>
      <c r="AF241" s="1"/>
      <c r="AG241" s="1"/>
      <c r="AH241" s="1"/>
      <c r="AI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row>
    <row r="242" spans="31:119" x14ac:dyDescent="0.4">
      <c r="AE242"/>
      <c r="AF242" s="1"/>
      <c r="AG242" s="1"/>
      <c r="AH242" s="1"/>
      <c r="AI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row>
    <row r="243" spans="31:119" x14ac:dyDescent="0.4">
      <c r="AE243"/>
      <c r="AF243" s="1"/>
      <c r="AG243" s="1"/>
      <c r="AH243" s="1"/>
      <c r="AI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row>
    <row r="244" spans="31:119" x14ac:dyDescent="0.4">
      <c r="AE244"/>
      <c r="AF244" s="1"/>
      <c r="AG244" s="1"/>
      <c r="AH244" s="1"/>
      <c r="AI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row>
    <row r="245" spans="31:119" x14ac:dyDescent="0.4">
      <c r="AE245"/>
      <c r="AF245" s="1"/>
      <c r="AG245" s="1"/>
      <c r="AH245" s="1"/>
      <c r="AI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row>
    <row r="246" spans="31:119" x14ac:dyDescent="0.4">
      <c r="AE246"/>
      <c r="AF246" s="1"/>
      <c r="AG246" s="1"/>
      <c r="AH246" s="1"/>
      <c r="AI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row>
    <row r="247" spans="31:119" x14ac:dyDescent="0.4">
      <c r="AE247"/>
      <c r="AF247" s="1"/>
      <c r="AG247" s="1"/>
      <c r="AH247" s="1"/>
      <c r="AI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row>
    <row r="248" spans="31:119" x14ac:dyDescent="0.4">
      <c r="AE248"/>
      <c r="AF248" s="1"/>
      <c r="AG248" s="1"/>
      <c r="AH248" s="1"/>
      <c r="AI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row>
    <row r="249" spans="31:119" x14ac:dyDescent="0.4">
      <c r="AE249"/>
      <c r="AF249" s="1"/>
      <c r="AG249" s="1"/>
      <c r="AH249" s="1"/>
      <c r="AI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row>
    <row r="250" spans="31:119" x14ac:dyDescent="0.4">
      <c r="AE250"/>
      <c r="AF250" s="1"/>
      <c r="AG250" s="1"/>
      <c r="AH250" s="1"/>
      <c r="AI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row>
    <row r="251" spans="31:119" x14ac:dyDescent="0.4">
      <c r="AE251"/>
      <c r="AF251" s="1"/>
      <c r="AG251" s="1"/>
      <c r="AH251" s="1"/>
      <c r="AI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row>
    <row r="252" spans="31:119" x14ac:dyDescent="0.4">
      <c r="AE252"/>
      <c r="AF252" s="1"/>
      <c r="AG252" s="1"/>
      <c r="AH252" s="1"/>
      <c r="AI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row>
    <row r="253" spans="31:119" x14ac:dyDescent="0.4">
      <c r="AE253"/>
      <c r="AF253" s="1"/>
      <c r="AG253" s="1"/>
      <c r="AH253" s="1"/>
      <c r="AI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row>
    <row r="254" spans="31:119" x14ac:dyDescent="0.4">
      <c r="AE254"/>
      <c r="AF254" s="1"/>
      <c r="AG254" s="1"/>
      <c r="AH254" s="1"/>
      <c r="AI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row>
    <row r="255" spans="31:119" x14ac:dyDescent="0.4">
      <c r="AE255"/>
      <c r="AF255" s="1"/>
      <c r="AG255" s="1"/>
      <c r="AH255" s="1"/>
      <c r="AI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row>
    <row r="256" spans="31:119" x14ac:dyDescent="0.4">
      <c r="AE256"/>
      <c r="AF256" s="1"/>
      <c r="AG256" s="1"/>
      <c r="AH256" s="1"/>
      <c r="AI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row>
    <row r="257" spans="31:119" x14ac:dyDescent="0.4">
      <c r="AE257"/>
      <c r="AF257" s="1"/>
      <c r="AG257" s="1"/>
      <c r="AH257" s="1"/>
      <c r="AI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row>
    <row r="258" spans="31:119" x14ac:dyDescent="0.4">
      <c r="AE258"/>
      <c r="AF258" s="1"/>
      <c r="AG258" s="1"/>
      <c r="AH258" s="1"/>
      <c r="AI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row>
    <row r="259" spans="31:119" x14ac:dyDescent="0.4">
      <c r="AE259"/>
      <c r="AF259" s="1"/>
      <c r="AG259" s="1"/>
      <c r="AH259" s="1"/>
      <c r="AI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row>
    <row r="260" spans="31:119" x14ac:dyDescent="0.4">
      <c r="AE260"/>
      <c r="AF260" s="1"/>
      <c r="AG260" s="1"/>
      <c r="AH260" s="1"/>
      <c r="AI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row>
    <row r="261" spans="31:119" x14ac:dyDescent="0.4">
      <c r="AE261"/>
      <c r="AF261" s="1"/>
      <c r="AG261" s="1"/>
      <c r="AH261" s="1"/>
      <c r="AI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row>
    <row r="262" spans="31:119" x14ac:dyDescent="0.4">
      <c r="AE262"/>
      <c r="AF262" s="1"/>
      <c r="AG262" s="1"/>
      <c r="AH262" s="1"/>
      <c r="AI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row>
    <row r="263" spans="31:119" x14ac:dyDescent="0.4">
      <c r="AE263"/>
      <c r="AF263" s="1"/>
      <c r="AG263" s="1"/>
      <c r="AH263" s="1"/>
      <c r="AI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row>
    <row r="264" spans="31:119" x14ac:dyDescent="0.4">
      <c r="AE264"/>
      <c r="AF264" s="1"/>
      <c r="AG264" s="1"/>
      <c r="AH264" s="1"/>
      <c r="AI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row>
    <row r="265" spans="31:119" x14ac:dyDescent="0.4">
      <c r="AE265"/>
      <c r="AF265" s="1"/>
      <c r="AG265" s="1"/>
      <c r="AH265" s="1"/>
      <c r="AI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row>
    <row r="266" spans="31:119" x14ac:dyDescent="0.4">
      <c r="AE266"/>
      <c r="AF266" s="1"/>
      <c r="AG266" s="1"/>
      <c r="AH266" s="1"/>
      <c r="AI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row>
    <row r="267" spans="31:119" x14ac:dyDescent="0.4">
      <c r="AE267"/>
      <c r="AF267" s="1"/>
      <c r="AG267" s="1"/>
      <c r="AH267" s="1"/>
      <c r="AI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row>
    <row r="268" spans="31:119" x14ac:dyDescent="0.4">
      <c r="AE268"/>
      <c r="AF268" s="1"/>
      <c r="AG268" s="1"/>
      <c r="AH268" s="1"/>
      <c r="AI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row>
    <row r="269" spans="31:119" x14ac:dyDescent="0.4">
      <c r="AE269"/>
      <c r="AF269" s="1"/>
      <c r="AG269" s="1"/>
      <c r="AH269" s="1"/>
      <c r="AI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row>
    <row r="270" spans="31:119" x14ac:dyDescent="0.4">
      <c r="AE270"/>
      <c r="AF270" s="1"/>
      <c r="AG270" s="1"/>
      <c r="AH270" s="1"/>
      <c r="AI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row>
    <row r="271" spans="31:119" x14ac:dyDescent="0.4">
      <c r="AE271"/>
      <c r="AF271" s="1"/>
      <c r="AG271" s="1"/>
      <c r="AH271" s="1"/>
      <c r="AI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row>
    <row r="272" spans="31:119" x14ac:dyDescent="0.4">
      <c r="AE272"/>
      <c r="AF272" s="1"/>
      <c r="AG272" s="1"/>
      <c r="AH272" s="1"/>
      <c r="AI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row>
    <row r="273" spans="31:119" x14ac:dyDescent="0.4">
      <c r="AE273"/>
      <c r="AF273" s="1"/>
      <c r="AG273" s="1"/>
      <c r="AH273" s="1"/>
      <c r="AI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row>
    <row r="274" spans="31:119" x14ac:dyDescent="0.4">
      <c r="AE274"/>
      <c r="AF274" s="1"/>
      <c r="AG274" s="1"/>
      <c r="AH274" s="1"/>
      <c r="AI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row>
    <row r="275" spans="31:119" x14ac:dyDescent="0.4">
      <c r="AE275"/>
      <c r="AF275" s="1"/>
      <c r="AG275" s="1"/>
      <c r="AH275" s="1"/>
      <c r="AI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row>
    <row r="276" spans="31:119" x14ac:dyDescent="0.4">
      <c r="AE276"/>
      <c r="AF276" s="1"/>
      <c r="AG276" s="1"/>
      <c r="AH276" s="1"/>
      <c r="AI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row>
    <row r="277" spans="31:119" x14ac:dyDescent="0.4">
      <c r="AE277"/>
      <c r="AF277" s="1"/>
      <c r="AG277" s="1"/>
      <c r="AH277" s="1"/>
      <c r="AI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row>
    <row r="278" spans="31:119" x14ac:dyDescent="0.4">
      <c r="AE278"/>
      <c r="AF278" s="1"/>
      <c r="AG278" s="1"/>
      <c r="AH278" s="1"/>
      <c r="AI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row>
    <row r="279" spans="31:119" x14ac:dyDescent="0.4">
      <c r="AE279"/>
      <c r="AF279" s="1"/>
      <c r="AG279" s="1"/>
      <c r="AH279" s="1"/>
      <c r="AI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row>
    <row r="280" spans="31:119" x14ac:dyDescent="0.4">
      <c r="AE280"/>
      <c r="AF280" s="1"/>
      <c r="AG280" s="1"/>
      <c r="AH280" s="1"/>
      <c r="AI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row>
    <row r="281" spans="31:119" x14ac:dyDescent="0.4">
      <c r="AE281"/>
      <c r="AF281" s="1"/>
      <c r="AG281" s="1"/>
      <c r="AH281" s="1"/>
      <c r="AI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row>
    <row r="282" spans="31:119" x14ac:dyDescent="0.4">
      <c r="AE282"/>
      <c r="AF282" s="1"/>
      <c r="AG282" s="1"/>
      <c r="AH282" s="1"/>
      <c r="AI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row>
    <row r="283" spans="31:119" x14ac:dyDescent="0.4">
      <c r="AE283"/>
      <c r="AF283" s="1"/>
      <c r="AG283" s="1"/>
      <c r="AH283" s="1"/>
      <c r="AI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row>
    <row r="284" spans="31:119" x14ac:dyDescent="0.4">
      <c r="AE284"/>
      <c r="AF284" s="1"/>
      <c r="AG284" s="1"/>
      <c r="AH284" s="1"/>
      <c r="AI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row>
    <row r="285" spans="31:119" x14ac:dyDescent="0.4">
      <c r="AE285"/>
      <c r="AF285" s="1"/>
      <c r="AG285" s="1"/>
      <c r="AH285" s="1"/>
      <c r="AI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row>
    <row r="286" spans="31:119" x14ac:dyDescent="0.4">
      <c r="AE286"/>
      <c r="AF286" s="1"/>
      <c r="AG286" s="1"/>
      <c r="AH286" s="1"/>
      <c r="AI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row>
    <row r="287" spans="31:119" x14ac:dyDescent="0.4">
      <c r="AE287"/>
      <c r="AF287" s="1"/>
      <c r="AG287" s="1"/>
      <c r="AH287" s="1"/>
      <c r="AI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row>
    <row r="288" spans="31:119" x14ac:dyDescent="0.4">
      <c r="AE288"/>
      <c r="AF288" s="1"/>
      <c r="AG288" s="1"/>
      <c r="AH288" s="1"/>
      <c r="AI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row>
    <row r="289" spans="31:119" x14ac:dyDescent="0.4">
      <c r="AE289"/>
      <c r="AF289" s="1"/>
      <c r="AG289" s="1"/>
      <c r="AH289" s="1"/>
      <c r="AI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row>
    <row r="290" spans="31:119" x14ac:dyDescent="0.4">
      <c r="AE290"/>
      <c r="AF290" s="1"/>
      <c r="AG290" s="1"/>
      <c r="AH290" s="1"/>
      <c r="AI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row>
    <row r="291" spans="31:119" x14ac:dyDescent="0.4">
      <c r="AE291"/>
      <c r="AF291" s="1"/>
      <c r="AG291" s="1"/>
      <c r="AH291" s="1"/>
      <c r="AI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row>
    <row r="292" spans="31:119" x14ac:dyDescent="0.4">
      <c r="AE292"/>
      <c r="AF292" s="1"/>
      <c r="AG292" s="1"/>
      <c r="AH292" s="1"/>
      <c r="AI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row>
    <row r="293" spans="31:119" x14ac:dyDescent="0.4">
      <c r="AE293"/>
      <c r="AF293" s="1"/>
      <c r="AG293" s="1"/>
      <c r="AH293" s="1"/>
      <c r="AI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row>
    <row r="294" spans="31:119" x14ac:dyDescent="0.4">
      <c r="AE294"/>
      <c r="AF294" s="1"/>
      <c r="AG294" s="1"/>
      <c r="AH294" s="1"/>
      <c r="AI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row>
    <row r="295" spans="31:119" x14ac:dyDescent="0.4">
      <c r="AE295"/>
      <c r="AF295" s="1"/>
      <c r="AG295" s="1"/>
      <c r="AH295" s="1"/>
      <c r="AI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row>
    <row r="296" spans="31:119" x14ac:dyDescent="0.4">
      <c r="AE296"/>
      <c r="AF296" s="1"/>
      <c r="AG296" s="1"/>
      <c r="AH296" s="1"/>
      <c r="AI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row>
    <row r="297" spans="31:119" x14ac:dyDescent="0.4">
      <c r="AE297"/>
      <c r="AF297" s="1"/>
      <c r="AG297" s="1"/>
      <c r="AH297" s="1"/>
      <c r="AI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row>
    <row r="298" spans="31:119" x14ac:dyDescent="0.4">
      <c r="AE298"/>
      <c r="AF298" s="1"/>
      <c r="AG298" s="1"/>
      <c r="AH298" s="1"/>
      <c r="AI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row>
    <row r="299" spans="31:119" x14ac:dyDescent="0.4">
      <c r="AE299"/>
      <c r="AF299" s="1"/>
      <c r="AG299" s="1"/>
      <c r="AH299" s="1"/>
      <c r="AI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row>
    <row r="300" spans="31:119" x14ac:dyDescent="0.4">
      <c r="AE300"/>
      <c r="AF300" s="1"/>
      <c r="AG300" s="1"/>
      <c r="AH300" s="1"/>
      <c r="AI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row>
    <row r="301" spans="31:119" x14ac:dyDescent="0.4">
      <c r="AE301"/>
      <c r="AF301" s="1"/>
      <c r="AG301" s="1"/>
      <c r="AH301" s="1"/>
      <c r="AI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row>
    <row r="302" spans="31:119" x14ac:dyDescent="0.4">
      <c r="AE302"/>
      <c r="AF302" s="1"/>
      <c r="AG302" s="1"/>
      <c r="AH302" s="1"/>
      <c r="AI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row>
    <row r="303" spans="31:119" x14ac:dyDescent="0.4">
      <c r="AE303"/>
      <c r="AF303" s="1"/>
      <c r="AG303" s="1"/>
      <c r="AH303" s="1"/>
      <c r="AI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row>
    <row r="304" spans="31:119" x14ac:dyDescent="0.4">
      <c r="AE304"/>
      <c r="AF304" s="1"/>
      <c r="AG304" s="1"/>
      <c r="AH304" s="1"/>
      <c r="AI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row>
    <row r="305" spans="31:119" x14ac:dyDescent="0.4">
      <c r="AE305"/>
      <c r="AF305" s="1"/>
      <c r="AG305" s="1"/>
      <c r="AH305" s="1"/>
      <c r="AI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row>
    <row r="306" spans="31:119" x14ac:dyDescent="0.4">
      <c r="AE306"/>
      <c r="AF306" s="1"/>
      <c r="AG306" s="1"/>
      <c r="AH306" s="1"/>
      <c r="AI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row>
    <row r="307" spans="31:119" x14ac:dyDescent="0.4">
      <c r="AE307"/>
      <c r="AF307" s="1"/>
      <c r="AG307" s="1"/>
      <c r="AH307" s="1"/>
      <c r="AI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row>
    <row r="308" spans="31:119" x14ac:dyDescent="0.4">
      <c r="AE308"/>
      <c r="AF308" s="1"/>
      <c r="AG308" s="1"/>
      <c r="AH308" s="1"/>
      <c r="AI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row>
    <row r="309" spans="31:119" x14ac:dyDescent="0.4">
      <c r="AE309"/>
      <c r="AF309" s="1"/>
      <c r="AG309" s="1"/>
      <c r="AH309" s="1"/>
      <c r="AI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row>
    <row r="310" spans="31:119" x14ac:dyDescent="0.4">
      <c r="AE310"/>
      <c r="AF310" s="1"/>
      <c r="AG310" s="1"/>
      <c r="AH310" s="1"/>
      <c r="AI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row>
    <row r="311" spans="31:119" x14ac:dyDescent="0.4">
      <c r="AE311"/>
      <c r="AF311" s="1"/>
      <c r="AG311" s="1"/>
      <c r="AH311" s="1"/>
      <c r="AI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row>
    <row r="312" spans="31:119" x14ac:dyDescent="0.4">
      <c r="AE312"/>
      <c r="AF312" s="1"/>
      <c r="AG312" s="1"/>
      <c r="AH312" s="1"/>
      <c r="AI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row>
    <row r="313" spans="31:119" x14ac:dyDescent="0.4">
      <c r="AE313"/>
      <c r="AF313" s="1"/>
      <c r="AG313" s="1"/>
      <c r="AH313" s="1"/>
      <c r="AI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row>
    <row r="314" spans="31:119" x14ac:dyDescent="0.4">
      <c r="AE314"/>
      <c r="AF314" s="1"/>
      <c r="AG314" s="1"/>
      <c r="AH314" s="1"/>
      <c r="AI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row>
    <row r="315" spans="31:119" x14ac:dyDescent="0.4">
      <c r="AE315"/>
      <c r="AF315" s="1"/>
      <c r="AG315" s="1"/>
      <c r="AH315" s="1"/>
      <c r="AI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row>
    <row r="316" spans="31:119" x14ac:dyDescent="0.4">
      <c r="AE316"/>
      <c r="AF316" s="1"/>
      <c r="AG316" s="1"/>
      <c r="AH316" s="1"/>
      <c r="AI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row>
    <row r="317" spans="31:119" x14ac:dyDescent="0.4">
      <c r="AE317"/>
      <c r="AF317" s="1"/>
      <c r="AG317" s="1"/>
      <c r="AH317" s="1"/>
      <c r="AI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row>
    <row r="318" spans="31:119" x14ac:dyDescent="0.4">
      <c r="AE318"/>
      <c r="AF318" s="1"/>
      <c r="AG318" s="1"/>
      <c r="AH318" s="1"/>
      <c r="AI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row>
    <row r="319" spans="31:119" x14ac:dyDescent="0.4">
      <c r="AE319"/>
      <c r="AF319" s="1"/>
      <c r="AG319" s="1"/>
      <c r="AH319" s="1"/>
      <c r="AI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row>
    <row r="320" spans="31:119" x14ac:dyDescent="0.4">
      <c r="AE320"/>
      <c r="AF320" s="1"/>
      <c r="AG320" s="1"/>
      <c r="AH320" s="1"/>
      <c r="AI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row>
    <row r="321" spans="31:119" x14ac:dyDescent="0.4">
      <c r="AE321"/>
      <c r="AF321" s="1"/>
      <c r="AG321" s="1"/>
      <c r="AH321" s="1"/>
      <c r="AI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row>
    <row r="322" spans="31:119" x14ac:dyDescent="0.4">
      <c r="AE322"/>
      <c r="AF322" s="1"/>
      <c r="AG322" s="1"/>
      <c r="AH322" s="1"/>
      <c r="AI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row>
    <row r="323" spans="31:119" x14ac:dyDescent="0.4">
      <c r="AE323"/>
      <c r="AF323" s="1"/>
      <c r="AG323" s="1"/>
      <c r="AH323" s="1"/>
      <c r="AI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row>
    <row r="324" spans="31:119" x14ac:dyDescent="0.4">
      <c r="AE324"/>
      <c r="AF324" s="1"/>
      <c r="AG324" s="1"/>
      <c r="AH324" s="1"/>
      <c r="AI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row>
    <row r="325" spans="31:119" x14ac:dyDescent="0.4">
      <c r="AE325"/>
      <c r="AF325" s="1"/>
      <c r="AG325" s="1"/>
      <c r="AH325" s="1"/>
      <c r="AI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row>
    <row r="326" spans="31:119" x14ac:dyDescent="0.4">
      <c r="AE326"/>
      <c r="AF326" s="1"/>
      <c r="AG326" s="1"/>
      <c r="AH326" s="1"/>
      <c r="AI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row>
    <row r="327" spans="31:119" x14ac:dyDescent="0.4">
      <c r="AE327"/>
      <c r="AF327" s="1"/>
      <c r="AG327" s="1"/>
      <c r="AH327" s="1"/>
      <c r="AI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row>
    <row r="328" spans="31:119" x14ac:dyDescent="0.4">
      <c r="AE328"/>
      <c r="AF328" s="1"/>
      <c r="AG328" s="1"/>
      <c r="AH328" s="1"/>
      <c r="AI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row>
    <row r="329" spans="31:119" x14ac:dyDescent="0.4">
      <c r="AE329"/>
      <c r="AF329" s="1"/>
      <c r="AG329" s="1"/>
      <c r="AH329" s="1"/>
      <c r="AI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row>
    <row r="330" spans="31:119" x14ac:dyDescent="0.4">
      <c r="AE330"/>
      <c r="AF330" s="1"/>
      <c r="AG330" s="1"/>
      <c r="AH330" s="1"/>
      <c r="AI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row>
    <row r="331" spans="31:119" x14ac:dyDescent="0.4">
      <c r="AE331"/>
      <c r="AF331" s="1"/>
      <c r="AG331" s="1"/>
      <c r="AH331" s="1"/>
      <c r="AI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row>
    <row r="332" spans="31:119" x14ac:dyDescent="0.4">
      <c r="AE332"/>
      <c r="AF332" s="1"/>
      <c r="AG332" s="1"/>
      <c r="AH332" s="1"/>
      <c r="AI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row>
    <row r="333" spans="31:119" x14ac:dyDescent="0.4">
      <c r="AE333"/>
      <c r="AF333" s="1"/>
      <c r="AG333" s="1"/>
      <c r="AH333" s="1"/>
      <c r="AI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row>
    <row r="334" spans="31:119" x14ac:dyDescent="0.4">
      <c r="AE334"/>
      <c r="AF334" s="1"/>
      <c r="AG334" s="1"/>
      <c r="AH334" s="1"/>
      <c r="AI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row>
    <row r="335" spans="31:119" x14ac:dyDescent="0.4">
      <c r="AE335"/>
      <c r="AF335" s="1"/>
      <c r="AG335" s="1"/>
      <c r="AH335" s="1"/>
      <c r="AI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row>
    <row r="336" spans="31:119" x14ac:dyDescent="0.4">
      <c r="AE336"/>
      <c r="AF336" s="1"/>
      <c r="AG336" s="1"/>
      <c r="AH336" s="1"/>
      <c r="AI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row>
    <row r="337" spans="31:119" x14ac:dyDescent="0.4">
      <c r="AE337"/>
      <c r="AF337" s="1"/>
      <c r="AG337" s="1"/>
      <c r="AH337" s="1"/>
      <c r="AI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row>
    <row r="338" spans="31:119" x14ac:dyDescent="0.4">
      <c r="AE338"/>
      <c r="AF338" s="1"/>
      <c r="AG338" s="1"/>
      <c r="AH338" s="1"/>
      <c r="AI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row>
    <row r="339" spans="31:119" x14ac:dyDescent="0.4">
      <c r="AE339"/>
      <c r="AF339" s="1"/>
      <c r="AG339" s="1"/>
      <c r="AH339" s="1"/>
      <c r="AI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row>
    <row r="340" spans="31:119" x14ac:dyDescent="0.4">
      <c r="AE340"/>
      <c r="AF340" s="1"/>
      <c r="AG340" s="1"/>
      <c r="AH340" s="1"/>
      <c r="AI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row>
    <row r="341" spans="31:119" x14ac:dyDescent="0.4">
      <c r="AE341"/>
      <c r="AF341" s="1"/>
      <c r="AG341" s="1"/>
      <c r="AH341" s="1"/>
      <c r="AI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row>
    <row r="342" spans="31:119" x14ac:dyDescent="0.4">
      <c r="AE342"/>
      <c r="AF342" s="1"/>
      <c r="AG342" s="1"/>
      <c r="AH342" s="1"/>
      <c r="AI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row>
    <row r="343" spans="31:119" x14ac:dyDescent="0.4">
      <c r="AE343"/>
      <c r="AF343" s="1"/>
      <c r="AG343" s="1"/>
      <c r="AH343" s="1"/>
      <c r="AI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row>
    <row r="344" spans="31:119" x14ac:dyDescent="0.4">
      <c r="AE344"/>
      <c r="AF344" s="1"/>
      <c r="AG344" s="1"/>
      <c r="AH344" s="1"/>
      <c r="AI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row>
    <row r="345" spans="31:119" x14ac:dyDescent="0.4">
      <c r="AE345"/>
      <c r="AF345" s="1"/>
      <c r="AG345" s="1"/>
      <c r="AH345" s="1"/>
      <c r="AI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row>
    <row r="346" spans="31:119" x14ac:dyDescent="0.4">
      <c r="AE346"/>
      <c r="AF346" s="1"/>
      <c r="AG346" s="1"/>
      <c r="AH346" s="1"/>
      <c r="AI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row>
    <row r="347" spans="31:119" x14ac:dyDescent="0.4">
      <c r="AE347"/>
      <c r="AF347" s="1"/>
      <c r="AG347" s="1"/>
      <c r="AH347" s="1"/>
      <c r="AI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row>
    <row r="348" spans="31:119" x14ac:dyDescent="0.4">
      <c r="AE348"/>
      <c r="AF348" s="1"/>
      <c r="AG348" s="1"/>
      <c r="AH348" s="1"/>
      <c r="AI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row>
    <row r="349" spans="31:119" x14ac:dyDescent="0.4">
      <c r="AE349"/>
      <c r="AF349" s="1"/>
      <c r="AG349" s="1"/>
      <c r="AH349" s="1"/>
      <c r="AI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row>
    <row r="350" spans="31:119" x14ac:dyDescent="0.4">
      <c r="AE350"/>
      <c r="AF350" s="1"/>
      <c r="AG350" s="1"/>
      <c r="AH350" s="1"/>
      <c r="AI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row>
    <row r="351" spans="31:119" x14ac:dyDescent="0.4">
      <c r="AE351"/>
      <c r="AF351" s="1"/>
      <c r="AG351" s="1"/>
      <c r="AH351" s="1"/>
      <c r="AI351" s="1"/>
      <c r="AJ351"/>
      <c r="AK351"/>
      <c r="AL351"/>
      <c r="AM351"/>
      <c r="AN351"/>
      <c r="AO351"/>
      <c r="AP351"/>
      <c r="AQ351"/>
      <c r="AR351"/>
      <c r="AS351"/>
      <c r="AT351"/>
      <c r="AU351"/>
      <c r="AV351"/>
      <c r="AW351"/>
      <c r="AX351"/>
      <c r="AY351"/>
      <c r="AZ351"/>
      <c r="BA351"/>
      <c r="BB351"/>
      <c r="BC351"/>
      <c r="BD351"/>
      <c r="BE351"/>
      <c r="BF351"/>
      <c r="BG351"/>
    </row>
    <row r="352" spans="31:119" x14ac:dyDescent="0.4">
      <c r="AE352"/>
      <c r="AF352" s="1"/>
      <c r="AG352" s="1"/>
      <c r="AH352" s="1"/>
      <c r="AI352" s="1"/>
      <c r="AJ352"/>
      <c r="AK352"/>
      <c r="AL352"/>
      <c r="AM352"/>
      <c r="AN352"/>
      <c r="AO352"/>
      <c r="AP352"/>
      <c r="AQ352"/>
      <c r="AR352"/>
      <c r="AS352"/>
      <c r="AT352"/>
      <c r="AU352"/>
      <c r="AV352"/>
      <c r="AW352"/>
      <c r="AX352"/>
      <c r="AY352"/>
      <c r="AZ352"/>
      <c r="BA352"/>
      <c r="BB352"/>
      <c r="BC352"/>
      <c r="BD352"/>
      <c r="BE352"/>
      <c r="BF352"/>
      <c r="BG352"/>
    </row>
    <row r="353" spans="31:59" x14ac:dyDescent="0.4">
      <c r="AE353"/>
      <c r="AF353" s="1"/>
      <c r="AG353" s="1"/>
      <c r="AH353" s="1"/>
      <c r="AI353" s="1"/>
      <c r="AJ353"/>
      <c r="AK353"/>
      <c r="AL353"/>
      <c r="AM353"/>
      <c r="AN353"/>
      <c r="AO353"/>
      <c r="AP353"/>
      <c r="AQ353"/>
      <c r="AR353"/>
      <c r="AS353"/>
      <c r="AT353"/>
      <c r="AU353"/>
      <c r="AV353"/>
      <c r="AW353"/>
      <c r="AX353"/>
      <c r="AY353"/>
      <c r="AZ353"/>
      <c r="BA353"/>
      <c r="BB353"/>
      <c r="BC353"/>
      <c r="BD353"/>
      <c r="BE353"/>
      <c r="BF353"/>
      <c r="BG353"/>
    </row>
    <row r="354" spans="31:59" x14ac:dyDescent="0.4">
      <c r="AE354"/>
      <c r="AF354" s="1"/>
      <c r="AG354" s="1"/>
      <c r="AH354" s="1"/>
      <c r="AI354" s="1"/>
      <c r="AJ354"/>
      <c r="AK354"/>
      <c r="AL354"/>
      <c r="AM354"/>
      <c r="AN354"/>
      <c r="AO354"/>
      <c r="AP354"/>
      <c r="AQ354"/>
      <c r="AR354"/>
      <c r="AS354"/>
      <c r="AT354"/>
      <c r="AU354"/>
      <c r="AV354"/>
      <c r="AW354"/>
      <c r="AX354"/>
      <c r="AY354"/>
      <c r="AZ354"/>
      <c r="BA354"/>
      <c r="BB354"/>
      <c r="BC354"/>
      <c r="BD354"/>
      <c r="BE354"/>
      <c r="BF354"/>
      <c r="BG354"/>
    </row>
    <row r="355" spans="31:59" x14ac:dyDescent="0.4">
      <c r="AE355"/>
      <c r="AF355" s="1"/>
      <c r="AG355" s="1"/>
      <c r="AH355" s="1"/>
      <c r="AI355" s="1"/>
      <c r="AJ355"/>
      <c r="AK355"/>
      <c r="AL355"/>
      <c r="AM355"/>
      <c r="AN355"/>
      <c r="AO355"/>
      <c r="AP355"/>
      <c r="AQ355"/>
      <c r="AR355"/>
      <c r="AS355"/>
      <c r="AT355"/>
      <c r="AU355"/>
      <c r="AV355"/>
      <c r="AW355"/>
      <c r="AX355"/>
      <c r="AY355"/>
      <c r="AZ355"/>
      <c r="BA355"/>
      <c r="BB355"/>
      <c r="BC355"/>
      <c r="BD355"/>
      <c r="BE355"/>
      <c r="BF355"/>
      <c r="BG355"/>
    </row>
    <row r="356" spans="31:59" x14ac:dyDescent="0.4">
      <c r="AE356"/>
      <c r="AF356" s="1"/>
      <c r="AG356" s="1"/>
      <c r="AH356" s="1"/>
      <c r="AI356" s="1"/>
      <c r="AJ356"/>
      <c r="AK356"/>
      <c r="AL356"/>
      <c r="AM356"/>
      <c r="AN356"/>
      <c r="AO356"/>
      <c r="AP356"/>
      <c r="AQ356"/>
      <c r="AR356"/>
      <c r="AS356"/>
      <c r="AT356"/>
      <c r="AU356"/>
      <c r="AV356"/>
      <c r="AW356"/>
      <c r="AX356"/>
      <c r="AY356"/>
      <c r="AZ356"/>
      <c r="BA356"/>
      <c r="BB356"/>
      <c r="BC356"/>
      <c r="BD356"/>
      <c r="BE356"/>
      <c r="BF356"/>
      <c r="BG356"/>
    </row>
    <row r="357" spans="31:59" x14ac:dyDescent="0.4">
      <c r="AE357"/>
      <c r="AF357" s="1"/>
      <c r="AG357" s="1"/>
      <c r="AH357" s="1"/>
      <c r="AI357" s="1"/>
      <c r="AJ357"/>
      <c r="AK357"/>
      <c r="AL357"/>
      <c r="AM357"/>
      <c r="AN357"/>
      <c r="AO357"/>
      <c r="AP357"/>
      <c r="AQ357"/>
      <c r="AR357"/>
      <c r="AS357"/>
      <c r="AT357"/>
      <c r="AU357"/>
      <c r="AV357"/>
      <c r="AW357"/>
      <c r="AX357"/>
      <c r="AY357"/>
      <c r="AZ357"/>
      <c r="BA357"/>
      <c r="BB357"/>
      <c r="BC357"/>
      <c r="BD357"/>
      <c r="BE357"/>
      <c r="BF357"/>
      <c r="BG357"/>
    </row>
    <row r="358" spans="31:59" x14ac:dyDescent="0.4">
      <c r="AE358"/>
      <c r="AF358" s="1"/>
      <c r="AG358" s="1"/>
      <c r="AH358" s="1"/>
      <c r="AI358" s="1"/>
      <c r="AJ358"/>
      <c r="AK358"/>
      <c r="AL358"/>
      <c r="AM358"/>
      <c r="AN358"/>
      <c r="AO358"/>
      <c r="AP358"/>
      <c r="AQ358"/>
      <c r="AR358"/>
      <c r="AS358"/>
      <c r="AT358"/>
      <c r="AU358"/>
      <c r="AV358"/>
      <c r="AW358"/>
      <c r="AX358"/>
      <c r="AY358"/>
      <c r="AZ358"/>
      <c r="BA358"/>
      <c r="BB358"/>
      <c r="BC358"/>
      <c r="BD358"/>
      <c r="BE358"/>
      <c r="BF358"/>
      <c r="BG358"/>
    </row>
    <row r="359" spans="31:59" x14ac:dyDescent="0.4">
      <c r="AE359"/>
      <c r="AF359" s="1"/>
      <c r="AG359" s="1"/>
      <c r="AH359" s="1"/>
      <c r="AI359" s="1"/>
      <c r="AJ359"/>
      <c r="AK359"/>
      <c r="AL359"/>
      <c r="AM359"/>
      <c r="AN359"/>
      <c r="AO359"/>
      <c r="AP359"/>
      <c r="AQ359"/>
      <c r="AR359"/>
      <c r="AS359"/>
      <c r="AT359"/>
      <c r="AU359"/>
      <c r="AV359"/>
      <c r="AW359"/>
      <c r="AX359"/>
      <c r="AY359"/>
      <c r="AZ359"/>
      <c r="BA359"/>
      <c r="BB359"/>
      <c r="BC359"/>
      <c r="BD359"/>
      <c r="BE359"/>
      <c r="BF359"/>
      <c r="BG359"/>
    </row>
    <row r="360" spans="31:59" x14ac:dyDescent="0.4">
      <c r="AE360"/>
      <c r="AF360" s="1"/>
      <c r="AG360" s="1"/>
      <c r="AH360" s="1"/>
      <c r="AI360" s="1"/>
      <c r="AJ360"/>
      <c r="AK360"/>
      <c r="AL360"/>
      <c r="AM360"/>
      <c r="AN360"/>
      <c r="AO360"/>
      <c r="AP360"/>
      <c r="AQ360"/>
      <c r="AR360"/>
      <c r="AS360"/>
      <c r="AT360"/>
      <c r="AU360"/>
      <c r="AV360"/>
      <c r="AW360"/>
      <c r="AX360"/>
      <c r="AY360"/>
      <c r="AZ360"/>
      <c r="BA360"/>
      <c r="BB360"/>
      <c r="BC360"/>
      <c r="BD360"/>
      <c r="BE360"/>
      <c r="BF360"/>
      <c r="BG360"/>
    </row>
    <row r="361" spans="31:59" x14ac:dyDescent="0.4">
      <c r="AE361"/>
      <c r="AF361" s="1"/>
      <c r="AG361" s="1"/>
      <c r="AH361" s="1"/>
      <c r="AI361" s="1"/>
      <c r="AJ361"/>
      <c r="AK361"/>
      <c r="AL361"/>
      <c r="AM361"/>
      <c r="AN361"/>
      <c r="AO361"/>
      <c r="AP361"/>
      <c r="AQ361"/>
      <c r="AR361"/>
      <c r="AS361"/>
      <c r="AT361"/>
      <c r="AU361"/>
      <c r="AV361"/>
      <c r="AW361"/>
      <c r="AX361"/>
      <c r="AY361"/>
      <c r="AZ361"/>
      <c r="BA361"/>
      <c r="BB361"/>
      <c r="BC361"/>
      <c r="BD361"/>
      <c r="BE361"/>
      <c r="BF361"/>
      <c r="BG361"/>
    </row>
    <row r="362" spans="31:59" x14ac:dyDescent="0.4">
      <c r="AE362"/>
      <c r="AF362" s="1"/>
      <c r="AG362" s="1"/>
      <c r="AH362" s="1"/>
      <c r="AI362" s="1"/>
      <c r="AJ362"/>
      <c r="AK362"/>
      <c r="AL362"/>
      <c r="AM362"/>
      <c r="AN362"/>
      <c r="AO362"/>
      <c r="AP362"/>
      <c r="AQ362"/>
      <c r="AR362"/>
      <c r="AS362"/>
      <c r="AT362"/>
      <c r="AU362"/>
      <c r="AV362"/>
      <c r="AW362"/>
      <c r="AX362"/>
      <c r="AY362"/>
      <c r="AZ362"/>
      <c r="BA362"/>
      <c r="BB362"/>
      <c r="BC362"/>
      <c r="BD362"/>
      <c r="BE362"/>
      <c r="BF362"/>
      <c r="BG362"/>
    </row>
    <row r="363" spans="31:59" x14ac:dyDescent="0.4">
      <c r="AE363"/>
      <c r="AF363" s="1"/>
      <c r="AG363" s="1"/>
      <c r="AH363" s="1"/>
      <c r="AI363" s="1"/>
      <c r="AJ363"/>
      <c r="AK363"/>
      <c r="AL363"/>
      <c r="AM363"/>
      <c r="AN363"/>
      <c r="AO363"/>
      <c r="AP363"/>
      <c r="AQ363"/>
      <c r="AR363"/>
      <c r="AS363"/>
      <c r="AT363"/>
      <c r="AU363"/>
      <c r="AV363"/>
      <c r="AW363"/>
      <c r="AX363"/>
      <c r="AY363"/>
      <c r="AZ363"/>
      <c r="BA363"/>
      <c r="BB363"/>
      <c r="BC363"/>
      <c r="BD363"/>
      <c r="BE363"/>
      <c r="BF363"/>
      <c r="BG363"/>
    </row>
    <row r="364" spans="31:59" x14ac:dyDescent="0.4">
      <c r="AE364"/>
      <c r="AF364" s="1"/>
      <c r="AG364" s="1"/>
      <c r="AH364" s="1"/>
      <c r="AI364" s="1"/>
      <c r="AJ364"/>
      <c r="AK364"/>
      <c r="AL364"/>
      <c r="AM364"/>
      <c r="AN364"/>
      <c r="AO364"/>
      <c r="AP364"/>
      <c r="AQ364"/>
      <c r="AR364"/>
      <c r="AS364"/>
      <c r="AT364"/>
      <c r="AU364"/>
      <c r="AV364"/>
      <c r="AW364"/>
      <c r="AX364"/>
      <c r="AY364"/>
      <c r="AZ364"/>
      <c r="BA364"/>
      <c r="BB364"/>
      <c r="BC364"/>
      <c r="BD364"/>
      <c r="BE364"/>
      <c r="BF364"/>
      <c r="BG364"/>
    </row>
    <row r="365" spans="31:59" x14ac:dyDescent="0.4">
      <c r="AE365"/>
      <c r="AF365" s="1"/>
      <c r="AG365" s="1"/>
      <c r="AH365" s="1"/>
      <c r="AI365" s="1"/>
      <c r="AJ365"/>
      <c r="AK365"/>
      <c r="AL365"/>
      <c r="AM365"/>
      <c r="AN365"/>
      <c r="AO365"/>
      <c r="AP365"/>
      <c r="AQ365"/>
      <c r="AR365"/>
      <c r="AS365"/>
      <c r="AT365"/>
      <c r="AU365"/>
      <c r="AV365"/>
      <c r="AW365"/>
      <c r="AX365"/>
      <c r="AY365"/>
      <c r="AZ365"/>
      <c r="BA365"/>
      <c r="BB365"/>
      <c r="BC365"/>
      <c r="BD365"/>
      <c r="BE365"/>
      <c r="BF365"/>
      <c r="BG365"/>
    </row>
    <row r="366" spans="31:59" x14ac:dyDescent="0.4">
      <c r="AE366"/>
      <c r="AF366" s="1"/>
      <c r="AG366" s="1"/>
      <c r="AH366" s="1"/>
      <c r="AI366" s="1"/>
      <c r="AJ366"/>
      <c r="AK366"/>
      <c r="AL366"/>
      <c r="AM366"/>
      <c r="AN366"/>
      <c r="AO366"/>
      <c r="AP366"/>
      <c r="AQ366"/>
      <c r="AR366"/>
      <c r="AS366"/>
      <c r="AT366"/>
      <c r="AU366"/>
      <c r="AV366"/>
      <c r="AW366"/>
      <c r="AX366"/>
      <c r="AY366"/>
      <c r="AZ366"/>
      <c r="BA366"/>
      <c r="BB366"/>
      <c r="BC366"/>
      <c r="BD366"/>
      <c r="BE366"/>
      <c r="BF366"/>
      <c r="BG366"/>
    </row>
    <row r="367" spans="31:59" x14ac:dyDescent="0.4">
      <c r="AE367"/>
      <c r="AF367" s="1"/>
      <c r="AG367" s="1"/>
      <c r="AH367" s="1"/>
      <c r="AI367" s="1"/>
      <c r="AJ367"/>
      <c r="AK367"/>
      <c r="AL367"/>
      <c r="AM367"/>
      <c r="AN367"/>
      <c r="AO367"/>
      <c r="AP367"/>
      <c r="AQ367"/>
      <c r="AR367"/>
      <c r="AS367"/>
      <c r="AT367"/>
      <c r="AU367"/>
      <c r="AV367"/>
      <c r="AW367"/>
      <c r="AX367"/>
      <c r="AY367"/>
      <c r="AZ367"/>
      <c r="BA367"/>
      <c r="BB367"/>
      <c r="BC367"/>
      <c r="BD367"/>
      <c r="BE367"/>
      <c r="BF367"/>
      <c r="BG367"/>
    </row>
    <row r="368" spans="31:59" x14ac:dyDescent="0.4">
      <c r="AE368"/>
      <c r="AF368" s="1"/>
      <c r="AG368" s="1"/>
      <c r="AH368" s="1"/>
      <c r="AI368" s="1"/>
      <c r="AJ368"/>
      <c r="AK368"/>
      <c r="AL368"/>
      <c r="AM368"/>
      <c r="AN368"/>
      <c r="AO368"/>
      <c r="AP368"/>
      <c r="AQ368"/>
      <c r="AR368"/>
      <c r="AS368"/>
      <c r="AT368"/>
      <c r="AU368"/>
      <c r="AV368"/>
      <c r="AW368"/>
      <c r="AX368"/>
      <c r="AY368"/>
      <c r="AZ368"/>
      <c r="BA368"/>
      <c r="BB368"/>
      <c r="BC368"/>
      <c r="BD368"/>
      <c r="BE368"/>
      <c r="BF368"/>
      <c r="BG368"/>
    </row>
    <row r="369" spans="31:59" x14ac:dyDescent="0.4">
      <c r="AE369"/>
      <c r="AF369" s="1"/>
      <c r="AG369" s="1"/>
      <c r="AH369" s="1"/>
      <c r="AI369" s="1"/>
      <c r="AJ369"/>
      <c r="AK369"/>
      <c r="AL369"/>
      <c r="AM369"/>
      <c r="AN369"/>
      <c r="AO369"/>
      <c r="AP369"/>
      <c r="AQ369"/>
      <c r="AR369"/>
      <c r="AS369"/>
      <c r="AT369"/>
      <c r="AU369"/>
      <c r="AV369"/>
      <c r="AW369"/>
      <c r="AX369"/>
      <c r="AY369"/>
      <c r="AZ369"/>
      <c r="BA369"/>
      <c r="BB369"/>
      <c r="BC369"/>
      <c r="BD369"/>
      <c r="BE369"/>
      <c r="BF369"/>
      <c r="BG369"/>
    </row>
    <row r="370" spans="31:59" x14ac:dyDescent="0.4">
      <c r="AE370"/>
      <c r="AF370" s="1"/>
      <c r="AG370" s="1"/>
      <c r="AH370" s="1"/>
      <c r="AI370" s="1"/>
      <c r="AJ370"/>
      <c r="AK370"/>
      <c r="AL370"/>
      <c r="AM370"/>
      <c r="AN370"/>
      <c r="AO370"/>
      <c r="AP370"/>
      <c r="AQ370"/>
      <c r="AR370"/>
      <c r="AS370"/>
      <c r="AT370"/>
      <c r="AU370"/>
      <c r="AV370"/>
      <c r="AW370"/>
      <c r="AX370"/>
      <c r="AY370"/>
      <c r="AZ370"/>
      <c r="BA370"/>
      <c r="BB370"/>
      <c r="BC370"/>
      <c r="BD370"/>
      <c r="BE370"/>
      <c r="BF370"/>
      <c r="BG370"/>
    </row>
    <row r="371" spans="31:59" x14ac:dyDescent="0.4">
      <c r="AE371"/>
      <c r="AF371" s="1"/>
      <c r="AG371" s="1"/>
      <c r="AH371" s="1"/>
      <c r="AI371" s="1"/>
      <c r="AJ371"/>
      <c r="AK371"/>
      <c r="AL371"/>
      <c r="AM371"/>
      <c r="AN371"/>
      <c r="AO371"/>
      <c r="AP371"/>
      <c r="AQ371"/>
      <c r="AR371"/>
      <c r="AS371"/>
      <c r="AT371"/>
      <c r="AU371"/>
      <c r="AV371"/>
      <c r="AW371"/>
      <c r="AX371"/>
      <c r="AY371"/>
      <c r="AZ371"/>
      <c r="BA371"/>
      <c r="BB371"/>
      <c r="BC371"/>
      <c r="BD371"/>
      <c r="BE371"/>
      <c r="BF371"/>
      <c r="BG371"/>
    </row>
    <row r="372" spans="31:59" x14ac:dyDescent="0.4">
      <c r="AE372"/>
      <c r="AF372" s="1"/>
      <c r="AG372" s="1"/>
      <c r="AH372" s="1"/>
      <c r="AI372" s="1"/>
      <c r="AJ372"/>
      <c r="AK372"/>
      <c r="AL372"/>
      <c r="AM372"/>
      <c r="AN372"/>
      <c r="AO372"/>
      <c r="AP372"/>
      <c r="AQ372"/>
      <c r="AR372"/>
      <c r="AS372"/>
      <c r="AT372"/>
      <c r="AU372"/>
      <c r="AV372"/>
      <c r="AW372"/>
      <c r="AX372"/>
      <c r="AY372"/>
      <c r="AZ372"/>
      <c r="BA372"/>
      <c r="BB372"/>
      <c r="BC372"/>
      <c r="BD372"/>
      <c r="BE372"/>
      <c r="BF372"/>
      <c r="BG372"/>
    </row>
    <row r="373" spans="31:59" x14ac:dyDescent="0.4">
      <c r="AE373"/>
      <c r="AF373" s="1"/>
      <c r="AG373" s="1"/>
      <c r="AH373" s="1"/>
      <c r="AI373" s="1"/>
      <c r="AJ373"/>
      <c r="AK373"/>
      <c r="AL373"/>
      <c r="AM373"/>
      <c r="AN373"/>
      <c r="AO373"/>
      <c r="AP373"/>
      <c r="AQ373"/>
      <c r="AR373"/>
      <c r="AS373"/>
      <c r="AT373"/>
      <c r="AU373"/>
      <c r="AV373"/>
      <c r="AW373"/>
      <c r="AX373"/>
      <c r="AY373"/>
      <c r="AZ373"/>
      <c r="BA373"/>
      <c r="BB373"/>
      <c r="BC373"/>
      <c r="BD373"/>
      <c r="BE373"/>
      <c r="BF373"/>
      <c r="BG373"/>
    </row>
    <row r="374" spans="31:59" x14ac:dyDescent="0.4">
      <c r="AE374"/>
      <c r="AF374" s="1"/>
      <c r="AG374" s="1"/>
      <c r="AH374" s="1"/>
      <c r="AI374" s="1"/>
      <c r="AJ374"/>
      <c r="AK374"/>
      <c r="AL374"/>
      <c r="AM374"/>
      <c r="AN374"/>
      <c r="AO374"/>
      <c r="AP374"/>
      <c r="AQ374"/>
      <c r="AR374"/>
      <c r="AS374"/>
      <c r="AT374"/>
      <c r="AU374"/>
      <c r="AV374"/>
      <c r="AW374"/>
      <c r="AX374"/>
      <c r="AY374"/>
      <c r="AZ374"/>
      <c r="BA374"/>
      <c r="BB374"/>
      <c r="BC374"/>
      <c r="BD374"/>
      <c r="BE374"/>
      <c r="BF374"/>
      <c r="BG374"/>
    </row>
    <row r="375" spans="31:59" x14ac:dyDescent="0.4">
      <c r="AE375"/>
      <c r="AF375" s="1"/>
      <c r="AG375" s="1"/>
      <c r="AH375" s="1"/>
      <c r="AI375" s="1"/>
      <c r="AJ375"/>
      <c r="AK375"/>
      <c r="AL375"/>
      <c r="AM375"/>
      <c r="AN375"/>
      <c r="AO375"/>
      <c r="AP375"/>
      <c r="AQ375"/>
      <c r="AR375"/>
      <c r="AS375"/>
      <c r="AT375"/>
      <c r="AU375"/>
      <c r="AV375"/>
      <c r="AW375"/>
      <c r="AX375"/>
      <c r="AY375"/>
      <c r="AZ375"/>
      <c r="BA375"/>
      <c r="BB375"/>
      <c r="BC375"/>
      <c r="BD375"/>
      <c r="BE375"/>
      <c r="BF375"/>
      <c r="BG375"/>
    </row>
    <row r="376" spans="31:59" x14ac:dyDescent="0.4">
      <c r="AE376"/>
      <c r="AF376" s="1"/>
      <c r="AG376" s="1"/>
      <c r="AH376" s="1"/>
      <c r="AI376" s="1"/>
      <c r="AJ376"/>
      <c r="AK376"/>
      <c r="AL376"/>
      <c r="AM376"/>
      <c r="AN376"/>
      <c r="AO376"/>
      <c r="AP376"/>
      <c r="AQ376"/>
      <c r="AR376"/>
      <c r="AS376"/>
      <c r="AT376"/>
      <c r="AU376"/>
      <c r="AV376"/>
      <c r="AW376"/>
      <c r="AX376"/>
      <c r="AY376"/>
      <c r="AZ376"/>
      <c r="BA376"/>
      <c r="BB376"/>
      <c r="BC376"/>
      <c r="BD376"/>
      <c r="BE376"/>
      <c r="BF376"/>
      <c r="BG376"/>
    </row>
    <row r="377" spans="31:59" x14ac:dyDescent="0.4">
      <c r="AE377"/>
      <c r="AF377" s="1"/>
      <c r="AG377" s="1"/>
      <c r="AH377" s="1"/>
      <c r="AI377" s="1"/>
      <c r="AJ377"/>
      <c r="AK377"/>
      <c r="AL377"/>
      <c r="AM377"/>
      <c r="AN377"/>
      <c r="AO377"/>
      <c r="AP377"/>
      <c r="AQ377"/>
      <c r="AR377"/>
      <c r="AS377"/>
      <c r="AT377"/>
      <c r="AU377"/>
      <c r="AV377"/>
      <c r="AW377"/>
      <c r="AX377"/>
      <c r="AY377"/>
      <c r="AZ377"/>
      <c r="BA377"/>
      <c r="BB377"/>
      <c r="BC377"/>
      <c r="BD377"/>
      <c r="BE377"/>
      <c r="BF377"/>
      <c r="BG377"/>
    </row>
    <row r="378" spans="31:59" x14ac:dyDescent="0.4">
      <c r="AE378"/>
      <c r="AF378" s="1"/>
      <c r="AG378" s="1"/>
      <c r="AH378" s="1"/>
      <c r="AI378" s="1"/>
      <c r="AJ378"/>
      <c r="AK378"/>
      <c r="AL378"/>
      <c r="AM378"/>
      <c r="AN378"/>
      <c r="AO378"/>
      <c r="AP378"/>
      <c r="AQ378"/>
      <c r="AR378"/>
      <c r="AS378"/>
      <c r="AT378"/>
      <c r="AU378"/>
      <c r="AV378"/>
      <c r="AW378"/>
      <c r="AX378"/>
      <c r="AY378"/>
      <c r="AZ378"/>
      <c r="BA378"/>
      <c r="BB378"/>
      <c r="BC378"/>
      <c r="BD378"/>
      <c r="BE378"/>
      <c r="BF378"/>
      <c r="BG378"/>
    </row>
    <row r="379" spans="31:59" x14ac:dyDescent="0.4">
      <c r="AE379"/>
      <c r="AF379" s="1"/>
      <c r="AG379" s="1"/>
      <c r="AH379" s="1"/>
      <c r="AI379" s="1"/>
      <c r="AJ379"/>
      <c r="AK379"/>
      <c r="AL379"/>
      <c r="AM379"/>
      <c r="AN379"/>
      <c r="AO379"/>
      <c r="AP379"/>
      <c r="AQ379"/>
      <c r="AR379"/>
      <c r="AS379"/>
      <c r="AT379"/>
      <c r="AU379"/>
      <c r="AV379"/>
      <c r="AW379"/>
      <c r="AX379"/>
      <c r="AY379"/>
      <c r="AZ379"/>
      <c r="BA379"/>
      <c r="BB379"/>
      <c r="BC379"/>
      <c r="BD379"/>
      <c r="BE379"/>
      <c r="BF379"/>
      <c r="BG379"/>
    </row>
    <row r="380" spans="31:59" x14ac:dyDescent="0.4">
      <c r="AE380"/>
      <c r="AF380" s="1"/>
      <c r="AG380" s="1"/>
      <c r="AH380" s="1"/>
      <c r="AI380" s="1"/>
      <c r="AJ380"/>
      <c r="AK380"/>
      <c r="AL380"/>
      <c r="AM380"/>
      <c r="AN380"/>
      <c r="AO380"/>
      <c r="AP380"/>
      <c r="AQ380"/>
      <c r="AR380"/>
      <c r="AS380"/>
      <c r="AT380"/>
      <c r="AU380"/>
      <c r="AV380"/>
      <c r="AW380"/>
      <c r="AX380"/>
      <c r="AY380"/>
      <c r="AZ380"/>
      <c r="BA380"/>
      <c r="BB380"/>
      <c r="BC380"/>
      <c r="BD380"/>
      <c r="BE380"/>
      <c r="BF380"/>
      <c r="BG380"/>
    </row>
    <row r="381" spans="31:59" x14ac:dyDescent="0.4">
      <c r="AE381"/>
      <c r="AF381" s="1"/>
      <c r="AG381" s="1"/>
      <c r="AH381" s="1"/>
      <c r="AI381" s="1"/>
      <c r="AJ381"/>
      <c r="AK381"/>
      <c r="AL381"/>
      <c r="AM381"/>
      <c r="AN381"/>
      <c r="AO381"/>
      <c r="AP381"/>
      <c r="AQ381"/>
      <c r="AR381"/>
      <c r="AS381"/>
      <c r="AT381"/>
      <c r="AU381"/>
      <c r="AV381"/>
      <c r="AW381"/>
      <c r="AX381"/>
      <c r="AY381"/>
      <c r="AZ381"/>
      <c r="BA381"/>
      <c r="BB381"/>
      <c r="BC381"/>
      <c r="BD381"/>
      <c r="BE381"/>
      <c r="BF381"/>
      <c r="BG381"/>
    </row>
    <row r="382" spans="31:59" x14ac:dyDescent="0.4">
      <c r="AE382"/>
      <c r="AF382" s="1"/>
      <c r="AG382" s="1"/>
      <c r="AH382" s="1"/>
      <c r="AI382" s="1"/>
      <c r="AJ382"/>
      <c r="AK382"/>
      <c r="AL382"/>
      <c r="AM382"/>
      <c r="AN382"/>
      <c r="AO382"/>
      <c r="AP382"/>
      <c r="AQ382"/>
      <c r="AR382"/>
      <c r="AS382"/>
      <c r="AT382"/>
      <c r="AU382"/>
      <c r="AV382"/>
      <c r="AW382"/>
      <c r="AX382"/>
      <c r="AY382"/>
      <c r="AZ382"/>
      <c r="BA382"/>
      <c r="BB382"/>
      <c r="BC382"/>
      <c r="BD382"/>
      <c r="BE382"/>
      <c r="BF382"/>
      <c r="BG382"/>
    </row>
    <row r="383" spans="31:59" x14ac:dyDescent="0.4">
      <c r="AE383"/>
      <c r="AF383" s="1"/>
      <c r="AG383" s="1"/>
      <c r="AH383" s="1"/>
      <c r="AI383" s="1"/>
      <c r="AJ383"/>
      <c r="AK383"/>
      <c r="AL383"/>
      <c r="AM383"/>
      <c r="AN383"/>
      <c r="AO383"/>
      <c r="AP383"/>
      <c r="AQ383"/>
      <c r="AR383"/>
      <c r="AS383"/>
      <c r="AT383"/>
      <c r="AU383"/>
      <c r="AV383"/>
      <c r="AW383"/>
      <c r="AX383"/>
      <c r="AY383"/>
      <c r="AZ383"/>
      <c r="BA383"/>
      <c r="BB383"/>
      <c r="BC383"/>
      <c r="BD383"/>
      <c r="BE383"/>
      <c r="BF383"/>
      <c r="BG383"/>
    </row>
    <row r="384" spans="31:59" x14ac:dyDescent="0.4">
      <c r="AE384"/>
      <c r="AF384" s="1"/>
      <c r="AG384" s="1"/>
      <c r="AH384" s="1"/>
      <c r="AI384" s="1"/>
      <c r="AJ384"/>
      <c r="AK384"/>
      <c r="AL384"/>
      <c r="AM384"/>
      <c r="AN384"/>
      <c r="AO384"/>
      <c r="AP384"/>
      <c r="AQ384"/>
      <c r="AR384"/>
      <c r="AS384"/>
      <c r="AT384"/>
      <c r="AU384"/>
      <c r="AV384"/>
      <c r="AW384"/>
      <c r="AX384"/>
      <c r="AY384"/>
      <c r="AZ384"/>
      <c r="BA384"/>
      <c r="BB384"/>
      <c r="BC384"/>
      <c r="BD384"/>
      <c r="BE384"/>
      <c r="BF384"/>
      <c r="BG384"/>
    </row>
    <row r="385" spans="31:59" x14ac:dyDescent="0.4">
      <c r="AE385"/>
      <c r="AF385" s="1"/>
      <c r="AG385" s="1"/>
      <c r="AH385" s="1"/>
      <c r="AI385" s="1"/>
      <c r="AJ385"/>
      <c r="AK385"/>
      <c r="AL385"/>
      <c r="AM385"/>
      <c r="AN385"/>
      <c r="AO385"/>
      <c r="AP385"/>
      <c r="AQ385"/>
      <c r="AR385"/>
      <c r="AS385"/>
      <c r="AT385"/>
      <c r="AU385"/>
      <c r="AV385"/>
      <c r="AW385"/>
      <c r="AX385"/>
      <c r="AY385"/>
      <c r="AZ385"/>
      <c r="BA385"/>
      <c r="BB385"/>
      <c r="BC385"/>
      <c r="BD385"/>
      <c r="BE385"/>
      <c r="BF385"/>
      <c r="BG385"/>
    </row>
    <row r="386" spans="31:59" x14ac:dyDescent="0.4">
      <c r="AE386"/>
      <c r="AF386" s="1"/>
      <c r="AG386" s="1"/>
      <c r="AH386" s="1"/>
      <c r="AI386" s="1"/>
      <c r="AJ386"/>
      <c r="AK386"/>
      <c r="AL386"/>
      <c r="AM386"/>
      <c r="AN386"/>
      <c r="AO386"/>
      <c r="AP386"/>
      <c r="AQ386"/>
      <c r="AR386"/>
      <c r="AS386"/>
      <c r="AT386"/>
      <c r="AU386"/>
      <c r="AV386"/>
      <c r="AW386"/>
      <c r="AX386"/>
      <c r="AY386"/>
      <c r="AZ386"/>
      <c r="BA386"/>
      <c r="BB386"/>
      <c r="BC386"/>
      <c r="BD386"/>
      <c r="BE386"/>
      <c r="BF386"/>
      <c r="BG386"/>
    </row>
    <row r="387" spans="31:59" x14ac:dyDescent="0.4">
      <c r="AE387"/>
      <c r="AF387" s="1"/>
      <c r="AG387" s="1"/>
      <c r="AH387" s="1"/>
      <c r="AI387" s="1"/>
      <c r="AJ387"/>
      <c r="AK387"/>
      <c r="AL387"/>
      <c r="AM387"/>
      <c r="AN387"/>
      <c r="AO387"/>
      <c r="AP387"/>
      <c r="AQ387"/>
      <c r="AR387"/>
      <c r="AS387"/>
      <c r="AT387"/>
      <c r="AU387"/>
      <c r="AV387"/>
      <c r="AW387"/>
      <c r="AX387"/>
      <c r="AY387"/>
      <c r="AZ387"/>
      <c r="BA387"/>
      <c r="BB387"/>
      <c r="BC387"/>
      <c r="BD387"/>
      <c r="BE387"/>
      <c r="BF387"/>
      <c r="BG387"/>
    </row>
    <row r="388" spans="31:59" x14ac:dyDescent="0.4">
      <c r="AE388"/>
      <c r="AF388" s="1"/>
      <c r="AG388" s="1"/>
      <c r="AH388" s="1"/>
      <c r="AI388" s="1"/>
      <c r="AJ388"/>
      <c r="AK388"/>
      <c r="AL388"/>
      <c r="AM388"/>
      <c r="AN388"/>
      <c r="AO388"/>
      <c r="AP388"/>
      <c r="AQ388"/>
      <c r="AR388"/>
      <c r="AS388"/>
      <c r="AT388"/>
      <c r="AU388"/>
      <c r="AV388"/>
      <c r="AW388"/>
      <c r="AX388"/>
      <c r="AY388"/>
      <c r="AZ388"/>
      <c r="BA388"/>
      <c r="BB388"/>
      <c r="BC388"/>
      <c r="BD388"/>
      <c r="BE388"/>
      <c r="BF388"/>
      <c r="BG388"/>
    </row>
    <row r="389" spans="31:59" x14ac:dyDescent="0.4">
      <c r="AE389"/>
      <c r="AF389" s="1"/>
      <c r="AG389" s="1"/>
      <c r="AH389" s="1"/>
      <c r="AI389" s="1"/>
      <c r="AJ389"/>
      <c r="AK389"/>
      <c r="AL389"/>
      <c r="AM389"/>
      <c r="AN389"/>
      <c r="AO389"/>
      <c r="AP389"/>
      <c r="AQ389"/>
      <c r="AR389"/>
      <c r="AS389"/>
      <c r="AT389"/>
      <c r="AU389"/>
      <c r="AV389"/>
      <c r="AW389"/>
      <c r="AX389"/>
      <c r="AY389"/>
      <c r="AZ389"/>
      <c r="BA389"/>
      <c r="BB389"/>
      <c r="BC389"/>
      <c r="BD389"/>
      <c r="BE389"/>
      <c r="BF389"/>
      <c r="BG389"/>
    </row>
    <row r="390" spans="31:59" x14ac:dyDescent="0.4">
      <c r="AE390"/>
      <c r="AF390" s="1"/>
      <c r="AG390" s="1"/>
      <c r="AH390" s="1"/>
      <c r="AI390" s="1"/>
      <c r="AJ390"/>
      <c r="AK390"/>
      <c r="AL390"/>
      <c r="AM390"/>
      <c r="AN390"/>
      <c r="AO390"/>
      <c r="AP390"/>
      <c r="AQ390"/>
      <c r="AR390"/>
      <c r="AS390"/>
      <c r="AT390"/>
      <c r="AU390"/>
      <c r="AV390"/>
      <c r="AW390"/>
      <c r="AX390"/>
      <c r="AY390"/>
      <c r="AZ390"/>
      <c r="BA390"/>
      <c r="BB390"/>
      <c r="BC390"/>
      <c r="BD390"/>
      <c r="BE390"/>
      <c r="BF390"/>
      <c r="BG390"/>
    </row>
    <row r="391" spans="31:59" x14ac:dyDescent="0.4">
      <c r="AE391"/>
      <c r="AF391" s="1"/>
      <c r="AG391" s="1"/>
      <c r="AH391" s="1"/>
      <c r="AI391" s="1"/>
      <c r="AJ391"/>
      <c r="AK391"/>
      <c r="AL391"/>
      <c r="AM391"/>
      <c r="AN391"/>
      <c r="AO391"/>
      <c r="AP391"/>
      <c r="AQ391"/>
      <c r="AR391"/>
      <c r="AS391"/>
      <c r="AT391"/>
      <c r="AU391"/>
      <c r="AV391"/>
      <c r="AW391"/>
      <c r="AX391"/>
      <c r="AY391"/>
      <c r="AZ391"/>
      <c r="BA391"/>
      <c r="BB391"/>
      <c r="BC391"/>
      <c r="BD391"/>
      <c r="BE391"/>
      <c r="BF391"/>
      <c r="BG391"/>
    </row>
    <row r="392" spans="31:59" x14ac:dyDescent="0.4">
      <c r="AE392"/>
      <c r="AF392" s="1"/>
      <c r="AG392" s="1"/>
      <c r="AH392" s="1"/>
      <c r="AI392" s="1"/>
      <c r="AJ392"/>
      <c r="AK392"/>
      <c r="AL392"/>
      <c r="AM392"/>
      <c r="AN392"/>
      <c r="AO392"/>
      <c r="AP392"/>
      <c r="AQ392"/>
      <c r="AR392"/>
      <c r="AS392"/>
      <c r="AT392"/>
      <c r="AU392"/>
      <c r="AV392"/>
      <c r="AW392"/>
      <c r="AX392"/>
      <c r="AY392"/>
      <c r="AZ392"/>
      <c r="BA392"/>
      <c r="BB392"/>
      <c r="BC392"/>
      <c r="BD392"/>
      <c r="BE392"/>
      <c r="BF392"/>
      <c r="BG392"/>
    </row>
    <row r="393" spans="31:59" x14ac:dyDescent="0.4">
      <c r="AE393"/>
      <c r="AF393" s="1"/>
      <c r="AG393" s="1"/>
      <c r="AH393" s="1"/>
      <c r="AI393" s="1"/>
      <c r="AJ393"/>
      <c r="AK393"/>
      <c r="AL393"/>
      <c r="AM393"/>
      <c r="AN393"/>
      <c r="AO393"/>
      <c r="AP393"/>
      <c r="AQ393"/>
      <c r="AR393"/>
      <c r="AS393"/>
      <c r="AT393"/>
      <c r="AU393"/>
      <c r="AV393"/>
      <c r="AW393"/>
      <c r="AX393"/>
      <c r="AY393"/>
      <c r="AZ393"/>
      <c r="BA393"/>
      <c r="BB393"/>
      <c r="BC393"/>
      <c r="BD393"/>
      <c r="BE393"/>
      <c r="BF393"/>
      <c r="BG393"/>
    </row>
    <row r="394" spans="31:59" x14ac:dyDescent="0.4">
      <c r="AE394"/>
      <c r="AF394" s="1"/>
      <c r="AG394" s="1"/>
      <c r="AH394" s="1"/>
      <c r="AI394" s="1"/>
      <c r="AJ394"/>
      <c r="AK394"/>
      <c r="AL394"/>
      <c r="AM394"/>
      <c r="AN394"/>
      <c r="AO394"/>
      <c r="AP394"/>
      <c r="AQ394"/>
      <c r="AR394"/>
      <c r="AS394"/>
      <c r="AT394"/>
      <c r="AU394"/>
      <c r="AV394"/>
      <c r="AW394"/>
      <c r="AX394"/>
      <c r="AY394"/>
      <c r="AZ394"/>
      <c r="BA394"/>
      <c r="BB394"/>
      <c r="BC394"/>
      <c r="BD394"/>
      <c r="BE394"/>
      <c r="BF394"/>
      <c r="BG394"/>
    </row>
    <row r="395" spans="31:59" x14ac:dyDescent="0.4">
      <c r="AE395"/>
      <c r="AF395" s="1"/>
      <c r="AG395" s="1"/>
      <c r="AH395" s="1"/>
      <c r="AI395" s="1"/>
      <c r="AJ395"/>
      <c r="AK395"/>
      <c r="AL395"/>
      <c r="AM395"/>
      <c r="AN395"/>
      <c r="AO395"/>
      <c r="AP395"/>
      <c r="AQ395"/>
      <c r="AR395"/>
      <c r="AS395"/>
      <c r="AT395"/>
      <c r="AU395"/>
      <c r="AV395"/>
      <c r="AW395"/>
      <c r="AX395"/>
      <c r="AY395"/>
      <c r="AZ395"/>
      <c r="BA395"/>
      <c r="BB395"/>
      <c r="BC395"/>
      <c r="BD395"/>
      <c r="BE395"/>
      <c r="BF395"/>
      <c r="BG395"/>
    </row>
    <row r="396" spans="31:59" x14ac:dyDescent="0.4">
      <c r="AE396"/>
      <c r="AF396" s="1"/>
      <c r="AG396" s="1"/>
      <c r="AH396" s="1"/>
      <c r="AI396" s="1"/>
      <c r="AJ396"/>
      <c r="AK396"/>
      <c r="AL396"/>
      <c r="AM396"/>
      <c r="AN396"/>
      <c r="AO396"/>
      <c r="AP396"/>
      <c r="AQ396"/>
      <c r="AR396"/>
      <c r="AS396"/>
      <c r="AT396"/>
      <c r="AU396"/>
      <c r="AV396"/>
      <c r="AW396"/>
      <c r="AX396"/>
      <c r="AY396"/>
      <c r="AZ396"/>
      <c r="BA396"/>
      <c r="BB396"/>
      <c r="BC396"/>
      <c r="BD396"/>
      <c r="BE396"/>
      <c r="BF396"/>
      <c r="BG396"/>
    </row>
    <row r="397" spans="31:59" x14ac:dyDescent="0.4">
      <c r="AE397"/>
      <c r="AF397" s="1"/>
      <c r="AG397" s="1"/>
      <c r="AH397" s="1"/>
      <c r="AI397" s="1"/>
      <c r="AJ397"/>
      <c r="AK397"/>
      <c r="AL397"/>
      <c r="AM397"/>
      <c r="AN397"/>
      <c r="AO397"/>
      <c r="AP397"/>
      <c r="AQ397"/>
      <c r="AR397"/>
      <c r="AS397"/>
      <c r="AT397"/>
      <c r="AU397"/>
      <c r="AV397"/>
      <c r="AW397"/>
      <c r="AX397"/>
      <c r="AY397"/>
      <c r="AZ397"/>
      <c r="BA397"/>
      <c r="BB397"/>
      <c r="BC397"/>
      <c r="BD397"/>
      <c r="BE397"/>
      <c r="BF397"/>
      <c r="BG397"/>
    </row>
    <row r="398" spans="31:59" x14ac:dyDescent="0.4">
      <c r="AE398"/>
      <c r="AF398" s="1"/>
      <c r="AG398" s="1"/>
      <c r="AH398" s="1"/>
      <c r="AI398" s="1"/>
      <c r="AJ398"/>
      <c r="AK398"/>
      <c r="AL398"/>
      <c r="AM398"/>
      <c r="AN398"/>
      <c r="AO398"/>
      <c r="AP398"/>
      <c r="AQ398"/>
      <c r="AR398"/>
      <c r="AS398"/>
      <c r="AT398"/>
      <c r="AU398"/>
      <c r="AV398"/>
      <c r="AW398"/>
      <c r="AX398"/>
      <c r="AY398"/>
      <c r="AZ398"/>
      <c r="BA398"/>
      <c r="BB398"/>
      <c r="BC398"/>
      <c r="BD398"/>
      <c r="BE398"/>
      <c r="BF398"/>
      <c r="BG398"/>
    </row>
    <row r="399" spans="31:59" x14ac:dyDescent="0.4">
      <c r="AE399"/>
      <c r="AF399" s="1"/>
      <c r="AG399" s="1"/>
      <c r="AH399" s="1"/>
      <c r="AI399" s="1"/>
      <c r="AJ399"/>
      <c r="AK399"/>
      <c r="AL399"/>
      <c r="AM399"/>
      <c r="AN399"/>
      <c r="AO399"/>
      <c r="AP399"/>
      <c r="AQ399"/>
      <c r="AR399"/>
      <c r="AS399"/>
      <c r="AT399"/>
      <c r="AU399"/>
      <c r="AV399"/>
      <c r="AW399"/>
      <c r="AX399"/>
      <c r="AY399"/>
      <c r="AZ399"/>
      <c r="BA399"/>
      <c r="BB399"/>
      <c r="BC399"/>
      <c r="BD399"/>
      <c r="BE399"/>
      <c r="BF399"/>
      <c r="BG399"/>
    </row>
    <row r="400" spans="31:59" x14ac:dyDescent="0.4">
      <c r="AE400"/>
      <c r="AF400" s="1"/>
      <c r="AG400" s="1"/>
      <c r="AH400" s="1"/>
      <c r="AI400" s="1"/>
      <c r="AJ400"/>
      <c r="AK400"/>
      <c r="AL400"/>
      <c r="AM400"/>
      <c r="AN400"/>
      <c r="AO400"/>
      <c r="AP400"/>
      <c r="AQ400"/>
      <c r="AR400"/>
      <c r="AS400"/>
      <c r="AT400"/>
      <c r="AU400"/>
      <c r="AV400"/>
      <c r="AW400"/>
      <c r="AX400"/>
      <c r="AY400"/>
      <c r="AZ400"/>
      <c r="BA400"/>
      <c r="BB400"/>
      <c r="BC400"/>
      <c r="BD400"/>
      <c r="BE400"/>
      <c r="BF400"/>
      <c r="BG400"/>
    </row>
    <row r="401" spans="31:59" x14ac:dyDescent="0.4">
      <c r="AE401"/>
      <c r="AF401" s="1"/>
      <c r="AG401" s="1"/>
      <c r="AH401" s="1"/>
      <c r="AI401" s="1"/>
      <c r="AJ401"/>
      <c r="AK401"/>
      <c r="AL401"/>
      <c r="AM401"/>
      <c r="AN401"/>
      <c r="AO401"/>
      <c r="AP401"/>
      <c r="AQ401"/>
      <c r="AR401"/>
      <c r="AS401"/>
      <c r="AT401"/>
      <c r="AU401"/>
      <c r="AV401"/>
      <c r="AW401"/>
      <c r="AX401"/>
      <c r="AY401"/>
      <c r="AZ401"/>
      <c r="BA401"/>
      <c r="BB401"/>
      <c r="BC401"/>
      <c r="BD401"/>
      <c r="BE401"/>
      <c r="BF401"/>
      <c r="BG401"/>
    </row>
    <row r="402" spans="31:59" x14ac:dyDescent="0.4">
      <c r="AE402"/>
      <c r="AF402" s="1"/>
      <c r="AG402" s="1"/>
      <c r="AH402" s="1"/>
      <c r="AI402" s="1"/>
      <c r="AJ402"/>
      <c r="AK402"/>
      <c r="AL402"/>
      <c r="AM402"/>
      <c r="AN402"/>
      <c r="AO402"/>
      <c r="AP402"/>
      <c r="AQ402"/>
      <c r="AR402"/>
      <c r="AS402"/>
      <c r="AT402"/>
      <c r="AU402"/>
      <c r="AV402"/>
      <c r="AW402"/>
      <c r="AX402"/>
      <c r="AY402"/>
      <c r="AZ402"/>
      <c r="BA402"/>
      <c r="BB402"/>
      <c r="BC402"/>
      <c r="BD402"/>
      <c r="BE402"/>
      <c r="BF402"/>
      <c r="BG402"/>
    </row>
    <row r="403" spans="31:59" x14ac:dyDescent="0.4">
      <c r="AE403"/>
      <c r="AF403" s="1"/>
      <c r="AG403" s="1"/>
      <c r="AH403" s="1"/>
      <c r="AI403" s="1"/>
      <c r="AJ403"/>
      <c r="AK403"/>
      <c r="AL403"/>
      <c r="AM403"/>
      <c r="AN403"/>
      <c r="AO403"/>
      <c r="AP403"/>
      <c r="AQ403"/>
      <c r="AR403"/>
      <c r="AS403"/>
      <c r="AT403"/>
      <c r="AU403"/>
      <c r="AV403"/>
      <c r="AW403"/>
      <c r="AX403"/>
      <c r="AY403"/>
      <c r="AZ403"/>
      <c r="BA403"/>
      <c r="BB403"/>
      <c r="BC403"/>
      <c r="BD403"/>
      <c r="BE403"/>
      <c r="BF403"/>
      <c r="BG403"/>
    </row>
    <row r="404" spans="31:59" x14ac:dyDescent="0.4">
      <c r="AE404"/>
      <c r="AF404" s="1"/>
      <c r="AG404" s="1"/>
      <c r="AH404" s="1"/>
      <c r="AI404" s="1"/>
      <c r="AJ404"/>
      <c r="AK404"/>
      <c r="AL404"/>
      <c r="AM404"/>
      <c r="AN404"/>
      <c r="AO404"/>
      <c r="AP404"/>
      <c r="AQ404"/>
      <c r="AR404"/>
      <c r="AS404"/>
      <c r="AT404"/>
      <c r="AU404"/>
      <c r="AV404"/>
      <c r="AW404"/>
      <c r="AX404"/>
      <c r="AY404"/>
      <c r="AZ404"/>
      <c r="BA404"/>
      <c r="BB404"/>
      <c r="BC404"/>
      <c r="BD404"/>
      <c r="BE404"/>
      <c r="BF404"/>
      <c r="BG404"/>
    </row>
    <row r="405" spans="31:59" x14ac:dyDescent="0.4">
      <c r="AE405"/>
      <c r="AF405" s="1"/>
      <c r="AG405" s="1"/>
      <c r="AH405" s="1"/>
      <c r="AI405" s="1"/>
      <c r="AJ405"/>
      <c r="AK405"/>
      <c r="AL405"/>
      <c r="AM405"/>
      <c r="AN405"/>
      <c r="AO405"/>
      <c r="AP405"/>
      <c r="AQ405"/>
      <c r="AR405"/>
      <c r="AS405"/>
      <c r="AT405"/>
      <c r="AU405"/>
      <c r="AV405"/>
      <c r="AW405"/>
      <c r="AX405"/>
      <c r="AY405"/>
      <c r="AZ405"/>
      <c r="BA405"/>
      <c r="BB405"/>
      <c r="BC405"/>
      <c r="BD405"/>
      <c r="BE405"/>
      <c r="BF405"/>
      <c r="BG405"/>
    </row>
    <row r="406" spans="31:59" x14ac:dyDescent="0.4">
      <c r="AE406"/>
      <c r="AF406" s="1"/>
      <c r="AG406" s="1"/>
      <c r="AH406" s="1"/>
      <c r="AI406" s="1"/>
      <c r="AJ406"/>
      <c r="AK406"/>
      <c r="AL406"/>
      <c r="AM406"/>
      <c r="AN406"/>
      <c r="AO406"/>
      <c r="AP406"/>
      <c r="AQ406"/>
      <c r="AR406"/>
      <c r="AS406"/>
      <c r="AT406"/>
      <c r="AU406"/>
      <c r="AV406"/>
      <c r="AW406"/>
      <c r="AX406"/>
      <c r="AY406"/>
      <c r="AZ406"/>
      <c r="BA406"/>
      <c r="BB406"/>
      <c r="BC406"/>
      <c r="BD406"/>
      <c r="BE406"/>
      <c r="BF406"/>
      <c r="BG406"/>
    </row>
    <row r="407" spans="31:59" x14ac:dyDescent="0.4">
      <c r="AE407"/>
      <c r="AF407" s="1"/>
      <c r="AG407" s="1"/>
      <c r="AH407" s="1"/>
      <c r="AI407" s="1"/>
      <c r="AJ407"/>
      <c r="AK407"/>
      <c r="AL407"/>
      <c r="AM407"/>
      <c r="AN407"/>
      <c r="AO407"/>
      <c r="AP407"/>
      <c r="AQ407"/>
      <c r="AR407"/>
      <c r="AS407"/>
      <c r="AT407"/>
      <c r="AU407"/>
      <c r="AV407"/>
      <c r="AW407"/>
      <c r="AX407"/>
      <c r="AY407"/>
      <c r="AZ407"/>
      <c r="BA407"/>
      <c r="BB407"/>
      <c r="BC407"/>
      <c r="BD407"/>
      <c r="BE407"/>
      <c r="BF407"/>
      <c r="BG407"/>
    </row>
    <row r="408" spans="31:59" x14ac:dyDescent="0.4">
      <c r="AE408"/>
      <c r="AF408" s="1"/>
      <c r="AG408" s="1"/>
      <c r="AH408" s="1"/>
      <c r="AI408" s="1"/>
      <c r="AJ408"/>
      <c r="AK408"/>
      <c r="AL408"/>
      <c r="AM408"/>
      <c r="AN408"/>
      <c r="AO408"/>
      <c r="AP408"/>
      <c r="AQ408"/>
      <c r="AR408"/>
      <c r="AS408"/>
      <c r="AT408"/>
      <c r="AU408"/>
      <c r="AV408"/>
      <c r="AW408"/>
      <c r="AX408"/>
      <c r="AY408"/>
      <c r="AZ408"/>
      <c r="BA408"/>
      <c r="BB408"/>
      <c r="BC408"/>
      <c r="BD408"/>
      <c r="BE408"/>
      <c r="BF408"/>
      <c r="BG408"/>
    </row>
    <row r="409" spans="31:59" x14ac:dyDescent="0.4">
      <c r="AE409"/>
      <c r="AF409" s="1"/>
      <c r="AG409" s="1"/>
      <c r="AH409" s="1"/>
      <c r="AI409" s="1"/>
      <c r="AJ409"/>
      <c r="AK409"/>
      <c r="AL409"/>
      <c r="AM409"/>
      <c r="AN409"/>
      <c r="AO409"/>
      <c r="AP409"/>
      <c r="AQ409"/>
      <c r="AR409"/>
      <c r="AS409"/>
      <c r="AT409"/>
      <c r="AU409"/>
      <c r="AV409"/>
      <c r="AW409"/>
      <c r="AX409"/>
      <c r="AY409"/>
      <c r="AZ409"/>
      <c r="BA409"/>
      <c r="BB409"/>
      <c r="BC409"/>
      <c r="BD409"/>
      <c r="BE409"/>
      <c r="BF409"/>
      <c r="BG409"/>
    </row>
    <row r="410" spans="31:59" x14ac:dyDescent="0.4">
      <c r="AE410"/>
      <c r="AF410" s="1"/>
      <c r="AG410" s="1"/>
      <c r="AH410" s="1"/>
      <c r="AI410" s="1"/>
      <c r="AJ410"/>
      <c r="AK410"/>
      <c r="AL410"/>
      <c r="AM410"/>
      <c r="AN410"/>
      <c r="AO410"/>
      <c r="AP410"/>
      <c r="AQ410"/>
      <c r="AR410"/>
      <c r="AS410"/>
      <c r="AT410"/>
      <c r="AU410"/>
      <c r="AV410"/>
      <c r="AW410"/>
      <c r="AX410"/>
      <c r="AY410"/>
      <c r="AZ410"/>
      <c r="BA410"/>
      <c r="BB410"/>
      <c r="BC410"/>
      <c r="BD410"/>
      <c r="BE410"/>
      <c r="BF410"/>
      <c r="BG410"/>
    </row>
    <row r="411" spans="31:59" x14ac:dyDescent="0.4">
      <c r="AE411"/>
      <c r="AF411" s="1"/>
      <c r="AG411" s="1"/>
      <c r="AH411" s="1"/>
      <c r="AI411" s="1"/>
      <c r="AJ411"/>
      <c r="AK411"/>
      <c r="AL411"/>
      <c r="AM411"/>
      <c r="AN411"/>
      <c r="AO411"/>
      <c r="AP411"/>
      <c r="AQ411"/>
      <c r="AR411"/>
      <c r="AS411"/>
      <c r="AT411"/>
      <c r="AU411"/>
      <c r="AV411"/>
      <c r="AW411"/>
      <c r="AX411"/>
      <c r="AY411"/>
      <c r="AZ411"/>
      <c r="BA411"/>
      <c r="BB411"/>
      <c r="BC411"/>
      <c r="BD411"/>
      <c r="BE411"/>
      <c r="BF411"/>
      <c r="BG411"/>
    </row>
    <row r="412" spans="31:59" x14ac:dyDescent="0.4">
      <c r="AE412"/>
      <c r="AF412" s="1"/>
      <c r="AG412" s="1"/>
      <c r="AH412" s="1"/>
      <c r="AI412" s="1"/>
      <c r="AJ412"/>
      <c r="AK412"/>
      <c r="AL412"/>
      <c r="AM412"/>
      <c r="AN412"/>
      <c r="AO412"/>
      <c r="AP412"/>
      <c r="AQ412"/>
      <c r="AR412"/>
      <c r="AS412"/>
      <c r="AT412"/>
      <c r="AU412"/>
      <c r="AV412"/>
      <c r="AW412"/>
      <c r="AX412"/>
      <c r="AY412"/>
      <c r="AZ412"/>
      <c r="BA412"/>
      <c r="BB412"/>
      <c r="BC412"/>
      <c r="BD412"/>
      <c r="BE412"/>
      <c r="BF412"/>
      <c r="BG412"/>
    </row>
    <row r="413" spans="31:59" x14ac:dyDescent="0.4">
      <c r="AE413"/>
      <c r="AF413" s="1"/>
      <c r="AG413" s="1"/>
      <c r="AH413" s="1"/>
      <c r="AI413" s="1"/>
      <c r="AJ413"/>
      <c r="AK413"/>
      <c r="AL413"/>
      <c r="AM413"/>
      <c r="AN413"/>
      <c r="AO413"/>
      <c r="AP413"/>
      <c r="AQ413"/>
      <c r="AR413"/>
      <c r="AS413"/>
      <c r="AT413"/>
      <c r="AU413"/>
      <c r="AV413"/>
      <c r="AW413"/>
      <c r="AX413"/>
      <c r="AY413"/>
      <c r="AZ413"/>
      <c r="BA413"/>
      <c r="BB413"/>
      <c r="BC413"/>
      <c r="BD413"/>
      <c r="BE413"/>
      <c r="BF413"/>
      <c r="BG413"/>
    </row>
    <row r="414" spans="31:59" x14ac:dyDescent="0.4">
      <c r="AE414"/>
      <c r="AF414" s="1"/>
      <c r="AG414" s="1"/>
      <c r="AH414" s="1"/>
      <c r="AI414" s="1"/>
      <c r="AJ414"/>
      <c r="AK414"/>
      <c r="AL414"/>
      <c r="AM414"/>
      <c r="AN414"/>
      <c r="AO414"/>
      <c r="AP414"/>
      <c r="AQ414"/>
      <c r="AR414"/>
      <c r="AS414"/>
      <c r="AT414"/>
      <c r="AU414"/>
      <c r="AV414"/>
      <c r="AW414"/>
      <c r="AX414"/>
      <c r="AY414"/>
      <c r="AZ414"/>
      <c r="BA414"/>
      <c r="BB414"/>
      <c r="BC414"/>
      <c r="BD414"/>
      <c r="BE414"/>
      <c r="BF414"/>
      <c r="BG414"/>
    </row>
    <row r="415" spans="31:59" x14ac:dyDescent="0.4">
      <c r="AE415"/>
      <c r="AF415" s="1"/>
      <c r="AG415" s="1"/>
      <c r="AH415" s="1"/>
      <c r="AI415" s="1"/>
      <c r="AJ415"/>
      <c r="AK415"/>
      <c r="AL415"/>
      <c r="AM415"/>
      <c r="AN415"/>
      <c r="AO415"/>
      <c r="AP415"/>
      <c r="AQ415"/>
      <c r="AR415"/>
      <c r="AS415"/>
      <c r="AT415"/>
      <c r="AU415"/>
      <c r="AV415"/>
      <c r="AW415"/>
      <c r="AX415"/>
      <c r="AY415"/>
      <c r="AZ415"/>
      <c r="BA415"/>
      <c r="BB415"/>
      <c r="BC415"/>
      <c r="BD415"/>
      <c r="BE415"/>
      <c r="BF415"/>
      <c r="BG415"/>
    </row>
    <row r="416" spans="31:59" x14ac:dyDescent="0.4">
      <c r="AE416"/>
      <c r="AF416" s="1"/>
      <c r="AG416" s="1"/>
      <c r="AH416" s="1"/>
      <c r="AI416" s="1"/>
      <c r="AJ416"/>
      <c r="AK416"/>
      <c r="AL416"/>
      <c r="AM416"/>
      <c r="AN416"/>
      <c r="AO416"/>
      <c r="AP416"/>
      <c r="AQ416"/>
      <c r="AR416"/>
      <c r="AS416"/>
      <c r="AT416"/>
      <c r="AU416"/>
      <c r="AV416"/>
      <c r="AW416"/>
      <c r="AX416"/>
      <c r="AY416"/>
      <c r="AZ416"/>
      <c r="BA416"/>
      <c r="BB416"/>
      <c r="BC416"/>
      <c r="BD416"/>
      <c r="BE416"/>
      <c r="BF416"/>
      <c r="BG416"/>
    </row>
    <row r="417" spans="31:59" x14ac:dyDescent="0.4">
      <c r="AE417"/>
      <c r="AF417" s="1"/>
      <c r="AG417" s="1"/>
      <c r="AH417" s="1"/>
      <c r="AI417" s="1"/>
      <c r="AJ417"/>
      <c r="AK417"/>
      <c r="AL417"/>
      <c r="AM417"/>
      <c r="AN417"/>
      <c r="AO417"/>
      <c r="AP417"/>
      <c r="AQ417"/>
      <c r="AR417"/>
      <c r="AS417"/>
      <c r="AT417"/>
      <c r="AU417"/>
      <c r="AV417"/>
      <c r="AW417"/>
      <c r="AX417"/>
      <c r="AY417"/>
      <c r="AZ417"/>
      <c r="BA417"/>
      <c r="BB417"/>
      <c r="BC417"/>
      <c r="BD417"/>
      <c r="BE417"/>
      <c r="BF417"/>
      <c r="BG417"/>
    </row>
    <row r="418" spans="31:59" x14ac:dyDescent="0.4">
      <c r="AE418"/>
      <c r="AF418" s="1"/>
      <c r="AG418" s="1"/>
      <c r="AH418" s="1"/>
      <c r="AI418" s="1"/>
      <c r="AJ418"/>
      <c r="AK418"/>
      <c r="AL418"/>
      <c r="AM418"/>
      <c r="AN418"/>
      <c r="AO418"/>
      <c r="AP418"/>
      <c r="AQ418"/>
      <c r="AR418"/>
      <c r="AS418"/>
      <c r="AT418"/>
      <c r="AU418"/>
      <c r="AV418"/>
      <c r="AW418"/>
      <c r="AX418"/>
      <c r="AY418"/>
      <c r="AZ418"/>
      <c r="BA418"/>
      <c r="BB418"/>
      <c r="BC418"/>
      <c r="BD418"/>
      <c r="BE418"/>
      <c r="BF418"/>
      <c r="BG418"/>
    </row>
    <row r="419" spans="31:59" x14ac:dyDescent="0.4">
      <c r="AE419"/>
      <c r="AF419" s="1"/>
      <c r="AG419" s="1"/>
      <c r="AH419" s="1"/>
      <c r="AI419" s="1"/>
      <c r="AJ419"/>
      <c r="AK419"/>
      <c r="AL419"/>
      <c r="AM419"/>
      <c r="AN419"/>
      <c r="AO419"/>
      <c r="AP419"/>
      <c r="AQ419"/>
      <c r="AR419"/>
      <c r="AS419"/>
      <c r="AT419"/>
      <c r="AU419"/>
      <c r="AV419"/>
      <c r="AW419"/>
      <c r="AX419"/>
      <c r="AY419"/>
      <c r="AZ419"/>
      <c r="BA419"/>
      <c r="BB419"/>
      <c r="BC419"/>
      <c r="BD419"/>
      <c r="BE419"/>
      <c r="BF419"/>
      <c r="BG419"/>
    </row>
    <row r="420" spans="31:59" x14ac:dyDescent="0.4">
      <c r="AE420"/>
      <c r="AF420" s="1"/>
      <c r="AG420" s="1"/>
      <c r="AH420" s="1"/>
      <c r="AI420" s="1"/>
      <c r="AJ420"/>
      <c r="AK420"/>
      <c r="AL420"/>
      <c r="AM420"/>
      <c r="AN420"/>
      <c r="AO420"/>
      <c r="AP420"/>
      <c r="AQ420"/>
      <c r="AR420"/>
      <c r="AS420"/>
      <c r="AT420"/>
      <c r="AU420"/>
      <c r="AV420"/>
      <c r="AW420"/>
      <c r="AX420"/>
      <c r="AY420"/>
      <c r="AZ420"/>
      <c r="BA420"/>
      <c r="BB420"/>
      <c r="BC420"/>
      <c r="BD420"/>
      <c r="BE420"/>
      <c r="BF420"/>
      <c r="BG420"/>
    </row>
    <row r="421" spans="31:59" x14ac:dyDescent="0.4">
      <c r="AE421"/>
      <c r="AF421" s="1"/>
      <c r="AG421" s="1"/>
      <c r="AH421" s="1"/>
      <c r="AI421" s="1"/>
      <c r="AJ421"/>
      <c r="AK421"/>
      <c r="AL421"/>
      <c r="AM421"/>
      <c r="AN421"/>
      <c r="AO421"/>
      <c r="AP421"/>
      <c r="AQ421"/>
      <c r="AR421"/>
      <c r="AS421"/>
      <c r="AT421"/>
      <c r="AU421"/>
      <c r="AV421"/>
      <c r="AW421"/>
      <c r="AX421"/>
      <c r="AY421"/>
      <c r="AZ421"/>
      <c r="BA421"/>
      <c r="BB421"/>
      <c r="BC421"/>
      <c r="BD421"/>
      <c r="BE421"/>
      <c r="BF421"/>
      <c r="BG421"/>
    </row>
    <row r="422" spans="31:59" x14ac:dyDescent="0.4">
      <c r="AE422"/>
      <c r="AF422" s="1"/>
      <c r="AG422" s="1"/>
      <c r="AH422" s="1"/>
      <c r="AI422" s="1"/>
      <c r="AJ422"/>
      <c r="AK422"/>
      <c r="AL422"/>
      <c r="AM422"/>
      <c r="AN422"/>
      <c r="AO422"/>
      <c r="AP422"/>
      <c r="AQ422"/>
      <c r="AR422"/>
      <c r="AS422"/>
      <c r="AT422"/>
      <c r="AU422"/>
      <c r="AV422"/>
      <c r="AW422"/>
      <c r="AX422"/>
      <c r="AY422"/>
      <c r="AZ422"/>
      <c r="BA422"/>
      <c r="BB422"/>
      <c r="BC422"/>
      <c r="BD422"/>
      <c r="BE422"/>
      <c r="BF422"/>
      <c r="BG422"/>
    </row>
    <row r="423" spans="31:59" x14ac:dyDescent="0.4">
      <c r="AE423"/>
      <c r="AF423" s="1"/>
      <c r="AG423" s="1"/>
      <c r="AH423" s="1"/>
      <c r="AI423" s="1"/>
      <c r="AJ423"/>
      <c r="AK423"/>
      <c r="AL423"/>
      <c r="AM423"/>
      <c r="AN423"/>
      <c r="AO423"/>
      <c r="AP423"/>
      <c r="AQ423"/>
      <c r="AR423"/>
      <c r="AS423"/>
      <c r="AT423"/>
      <c r="AU423"/>
      <c r="AV423"/>
      <c r="AW423"/>
      <c r="AX423"/>
      <c r="AY423"/>
      <c r="AZ423"/>
      <c r="BA423"/>
      <c r="BB423"/>
      <c r="BC423"/>
      <c r="BD423"/>
      <c r="BE423"/>
      <c r="BF423"/>
      <c r="BG423"/>
    </row>
    <row r="424" spans="31:59" x14ac:dyDescent="0.4">
      <c r="AE424"/>
      <c r="AF424" s="1"/>
      <c r="AG424" s="1"/>
      <c r="AH424" s="1"/>
      <c r="AI424" s="1"/>
      <c r="AJ424"/>
      <c r="AK424"/>
      <c r="AL424"/>
      <c r="AM424"/>
      <c r="AN424"/>
      <c r="AO424"/>
      <c r="AP424"/>
      <c r="AQ424"/>
      <c r="AR424"/>
      <c r="AS424"/>
      <c r="AT424"/>
      <c r="AU424"/>
      <c r="AV424"/>
      <c r="AW424"/>
      <c r="AX424"/>
      <c r="AY424"/>
      <c r="AZ424"/>
      <c r="BA424"/>
      <c r="BB424"/>
      <c r="BC424"/>
      <c r="BD424"/>
      <c r="BE424"/>
      <c r="BF424"/>
      <c r="BG424"/>
    </row>
    <row r="425" spans="31:59" x14ac:dyDescent="0.4">
      <c r="AE425"/>
      <c r="AF425" s="1"/>
      <c r="AG425" s="1"/>
      <c r="AH425" s="1"/>
      <c r="AI425" s="1"/>
      <c r="AJ425"/>
      <c r="AK425"/>
      <c r="AL425"/>
      <c r="AM425"/>
      <c r="AN425"/>
      <c r="AO425"/>
      <c r="AP425"/>
      <c r="AQ425"/>
      <c r="AR425"/>
      <c r="AS425"/>
      <c r="AT425"/>
      <c r="AU425"/>
      <c r="AV425"/>
      <c r="AW425"/>
      <c r="AX425"/>
      <c r="AY425"/>
      <c r="AZ425"/>
      <c r="BA425"/>
      <c r="BB425"/>
      <c r="BC425"/>
      <c r="BD425"/>
      <c r="BE425"/>
      <c r="BF425"/>
      <c r="BG425"/>
    </row>
    <row r="426" spans="31:59" x14ac:dyDescent="0.4">
      <c r="AE426"/>
      <c r="AF426" s="1"/>
      <c r="AG426" s="1"/>
      <c r="AH426" s="1"/>
      <c r="AI426" s="1"/>
      <c r="AJ426"/>
      <c r="AK426"/>
      <c r="AL426"/>
      <c r="AM426"/>
      <c r="AN426"/>
      <c r="AO426"/>
      <c r="AP426"/>
      <c r="AQ426"/>
      <c r="AR426"/>
      <c r="AS426"/>
      <c r="AT426"/>
      <c r="AU426"/>
      <c r="AV426"/>
      <c r="AW426"/>
      <c r="AX426"/>
      <c r="AY426"/>
      <c r="AZ426"/>
      <c r="BA426"/>
      <c r="BB426"/>
      <c r="BC426"/>
      <c r="BD426"/>
      <c r="BE426"/>
      <c r="BF426"/>
      <c r="BG426"/>
    </row>
    <row r="427" spans="31:59" x14ac:dyDescent="0.4">
      <c r="AE427"/>
      <c r="AF427" s="1"/>
      <c r="AG427" s="1"/>
      <c r="AH427" s="1"/>
      <c r="AI427" s="1"/>
      <c r="AJ427"/>
      <c r="AK427"/>
      <c r="AL427"/>
      <c r="AM427"/>
      <c r="AN427"/>
      <c r="AO427"/>
      <c r="AP427"/>
      <c r="AQ427"/>
      <c r="AR427"/>
      <c r="AS427"/>
      <c r="AT427"/>
      <c r="AU427"/>
      <c r="AV427"/>
      <c r="AW427"/>
      <c r="AX427"/>
      <c r="AY427"/>
      <c r="AZ427"/>
      <c r="BA427"/>
      <c r="BB427"/>
      <c r="BC427"/>
      <c r="BD427"/>
      <c r="BE427"/>
      <c r="BF427"/>
      <c r="BG427"/>
    </row>
    <row r="428" spans="31:59" x14ac:dyDescent="0.4">
      <c r="AE428"/>
      <c r="AF428" s="1"/>
      <c r="AG428" s="1"/>
      <c r="AH428" s="1"/>
      <c r="AI428" s="1"/>
      <c r="AJ428"/>
      <c r="AK428"/>
      <c r="AL428"/>
      <c r="AM428"/>
      <c r="AN428"/>
      <c r="AO428"/>
      <c r="AP428"/>
      <c r="AQ428"/>
      <c r="AR428"/>
      <c r="AS428"/>
      <c r="AT428"/>
      <c r="AU428"/>
      <c r="AV428"/>
      <c r="AW428"/>
      <c r="AX428"/>
      <c r="AY428"/>
      <c r="AZ428"/>
      <c r="BA428"/>
      <c r="BB428"/>
      <c r="BC428"/>
      <c r="BD428"/>
      <c r="BE428"/>
      <c r="BF428"/>
      <c r="BG428"/>
    </row>
    <row r="429" spans="31:59" x14ac:dyDescent="0.4">
      <c r="AE429"/>
      <c r="AF429" s="1"/>
      <c r="AG429" s="1"/>
      <c r="AH429" s="1"/>
      <c r="AI429" s="1"/>
      <c r="AJ429"/>
      <c r="AK429"/>
      <c r="AL429"/>
      <c r="AM429"/>
      <c r="AN429"/>
      <c r="AO429"/>
      <c r="AP429"/>
      <c r="AQ429"/>
      <c r="AR429"/>
      <c r="AS429"/>
      <c r="AT429"/>
      <c r="AU429"/>
      <c r="AV429"/>
      <c r="AW429"/>
      <c r="AX429"/>
      <c r="AY429"/>
      <c r="AZ429"/>
      <c r="BA429"/>
      <c r="BB429"/>
      <c r="BC429"/>
      <c r="BD429"/>
      <c r="BE429"/>
      <c r="BF429"/>
      <c r="BG429"/>
    </row>
    <row r="430" spans="31:59" x14ac:dyDescent="0.4">
      <c r="AE430"/>
      <c r="AF430" s="1"/>
      <c r="AG430" s="1"/>
      <c r="AH430" s="1"/>
      <c r="AI430" s="1"/>
      <c r="AJ430"/>
      <c r="AK430"/>
      <c r="AL430"/>
      <c r="AM430"/>
      <c r="AN430"/>
      <c r="AO430"/>
      <c r="AP430"/>
      <c r="AQ430"/>
      <c r="AR430"/>
      <c r="AS430"/>
      <c r="AT430"/>
      <c r="AU430"/>
      <c r="AV430"/>
      <c r="AW430"/>
      <c r="AX430"/>
      <c r="AY430"/>
      <c r="AZ430"/>
      <c r="BA430"/>
      <c r="BB430"/>
      <c r="BC430"/>
      <c r="BD430"/>
      <c r="BE430"/>
      <c r="BF430"/>
      <c r="BG430"/>
    </row>
    <row r="431" spans="31:59" x14ac:dyDescent="0.4">
      <c r="AE431"/>
      <c r="AF431" s="1"/>
      <c r="AG431" s="1"/>
      <c r="AH431" s="1"/>
      <c r="AI431" s="1"/>
      <c r="AJ431"/>
      <c r="AK431"/>
      <c r="AL431"/>
      <c r="AM431"/>
      <c r="AN431"/>
      <c r="AO431"/>
      <c r="AP431"/>
      <c r="AQ431"/>
      <c r="AR431"/>
      <c r="AS431"/>
      <c r="AT431"/>
      <c r="AU431"/>
      <c r="AV431"/>
      <c r="AW431"/>
      <c r="AX431"/>
      <c r="AY431"/>
      <c r="AZ431"/>
      <c r="BA431"/>
      <c r="BB431"/>
      <c r="BC431"/>
      <c r="BD431"/>
      <c r="BE431"/>
      <c r="BF431"/>
      <c r="BG431"/>
    </row>
    <row r="432" spans="31:59" x14ac:dyDescent="0.4">
      <c r="AE432"/>
      <c r="AF432" s="1"/>
      <c r="AG432" s="1"/>
      <c r="AH432" s="1"/>
      <c r="AI432" s="1"/>
      <c r="AJ432"/>
      <c r="AK432"/>
      <c r="AL432"/>
      <c r="AM432"/>
      <c r="AN432"/>
      <c r="AO432"/>
      <c r="AP432"/>
      <c r="AQ432"/>
      <c r="AR432"/>
      <c r="AS432"/>
      <c r="AT432"/>
      <c r="AU432"/>
      <c r="AV432"/>
      <c r="AW432"/>
      <c r="AX432"/>
      <c r="AY432"/>
      <c r="AZ432"/>
      <c r="BA432"/>
      <c r="BB432"/>
      <c r="BC432"/>
      <c r="BD432"/>
      <c r="BE432"/>
      <c r="BF432"/>
      <c r="BG432"/>
    </row>
    <row r="433" spans="31:59" x14ac:dyDescent="0.4">
      <c r="AE433"/>
      <c r="AF433" s="1"/>
      <c r="AG433" s="1"/>
      <c r="AH433" s="1"/>
      <c r="AI433" s="1"/>
      <c r="AJ433"/>
      <c r="AK433"/>
      <c r="AL433"/>
      <c r="AM433"/>
      <c r="AN433"/>
      <c r="AO433"/>
      <c r="AP433"/>
      <c r="AQ433"/>
      <c r="AR433"/>
      <c r="AS433"/>
      <c r="AT433"/>
      <c r="AU433"/>
      <c r="AV433"/>
      <c r="AW433"/>
      <c r="AX433"/>
      <c r="AY433"/>
      <c r="AZ433"/>
      <c r="BA433"/>
      <c r="BB433"/>
      <c r="BC433"/>
      <c r="BD433"/>
      <c r="BE433"/>
      <c r="BF433"/>
      <c r="BG433"/>
    </row>
    <row r="434" spans="31:59" x14ac:dyDescent="0.4">
      <c r="AE434"/>
      <c r="AF434" s="1"/>
      <c r="AG434" s="1"/>
      <c r="AH434" s="1"/>
      <c r="AI434" s="1"/>
      <c r="AJ434"/>
      <c r="AK434"/>
      <c r="AL434"/>
      <c r="AM434"/>
      <c r="AN434"/>
      <c r="AO434"/>
      <c r="AP434"/>
      <c r="AQ434"/>
      <c r="AR434"/>
      <c r="AS434"/>
      <c r="AT434"/>
      <c r="AU434"/>
      <c r="AV434"/>
      <c r="AW434"/>
      <c r="AX434"/>
      <c r="AY434"/>
      <c r="AZ434"/>
      <c r="BA434"/>
      <c r="BB434"/>
      <c r="BC434"/>
      <c r="BD434"/>
      <c r="BE434"/>
      <c r="BF434"/>
      <c r="BG434"/>
    </row>
    <row r="435" spans="31:59" x14ac:dyDescent="0.4">
      <c r="AE435"/>
      <c r="AF435" s="1"/>
      <c r="AG435" s="1"/>
      <c r="AH435" s="1"/>
      <c r="AI435" s="1"/>
      <c r="AJ435"/>
      <c r="AK435"/>
      <c r="AL435"/>
      <c r="AM435"/>
      <c r="AN435"/>
      <c r="AO435"/>
      <c r="AP435"/>
      <c r="AQ435"/>
      <c r="AR435"/>
      <c r="AS435"/>
      <c r="AT435"/>
      <c r="AU435"/>
      <c r="AV435"/>
      <c r="AW435"/>
      <c r="AX435"/>
      <c r="AY435"/>
      <c r="AZ435"/>
      <c r="BA435"/>
      <c r="BB435"/>
      <c r="BC435"/>
      <c r="BD435"/>
      <c r="BE435"/>
      <c r="BF435"/>
      <c r="BG435"/>
    </row>
    <row r="436" spans="31:59" x14ac:dyDescent="0.4">
      <c r="AE436"/>
      <c r="AF436" s="1"/>
      <c r="AG436" s="1"/>
      <c r="AH436" s="1"/>
      <c r="AI436" s="1"/>
      <c r="AJ436"/>
      <c r="AK436"/>
      <c r="AL436"/>
      <c r="AM436"/>
      <c r="AN436"/>
      <c r="AO436"/>
      <c r="AP436"/>
      <c r="AQ436"/>
      <c r="AR436"/>
      <c r="AS436"/>
      <c r="AT436"/>
      <c r="AU436"/>
      <c r="AV436"/>
      <c r="AW436"/>
      <c r="AX436"/>
      <c r="AY436"/>
      <c r="AZ436"/>
      <c r="BA436"/>
      <c r="BB436"/>
      <c r="BC436"/>
      <c r="BD436"/>
      <c r="BE436"/>
      <c r="BF436"/>
      <c r="BG436"/>
    </row>
    <row r="437" spans="31:59" x14ac:dyDescent="0.4">
      <c r="AE437"/>
      <c r="AF437" s="1"/>
      <c r="AG437" s="1"/>
      <c r="AH437" s="1"/>
      <c r="AI437" s="1"/>
      <c r="AJ437"/>
      <c r="AK437"/>
      <c r="AL437"/>
      <c r="AM437"/>
      <c r="AN437"/>
      <c r="AO437"/>
      <c r="AP437"/>
      <c r="AQ437"/>
      <c r="AR437"/>
      <c r="AS437"/>
      <c r="AT437"/>
      <c r="AU437"/>
      <c r="AV437"/>
      <c r="AW437"/>
      <c r="AX437"/>
      <c r="AY437"/>
      <c r="AZ437"/>
      <c r="BA437"/>
      <c r="BB437"/>
      <c r="BC437"/>
      <c r="BD437"/>
      <c r="BE437"/>
      <c r="BF437"/>
      <c r="BG437"/>
    </row>
    <row r="438" spans="31:59" x14ac:dyDescent="0.4">
      <c r="AE438"/>
      <c r="AF438" s="1"/>
      <c r="AG438" s="1"/>
      <c r="AH438" s="1"/>
      <c r="AI438" s="1"/>
      <c r="AJ438"/>
      <c r="AK438"/>
      <c r="AL438"/>
      <c r="AM438"/>
      <c r="AN438"/>
      <c r="AO438"/>
      <c r="AP438"/>
      <c r="AQ438"/>
      <c r="AR438"/>
      <c r="AS438"/>
      <c r="AT438"/>
      <c r="AU438"/>
      <c r="AV438"/>
      <c r="AW438"/>
      <c r="AX438"/>
      <c r="AY438"/>
      <c r="AZ438"/>
      <c r="BA438"/>
      <c r="BB438"/>
      <c r="BC438"/>
      <c r="BD438"/>
      <c r="BE438"/>
      <c r="BF438"/>
      <c r="BG438"/>
    </row>
    <row r="439" spans="31:59" x14ac:dyDescent="0.4">
      <c r="AE439"/>
      <c r="AF439" s="1"/>
      <c r="AG439" s="1"/>
      <c r="AH439" s="1"/>
      <c r="AI439" s="1"/>
      <c r="AJ439"/>
      <c r="AK439"/>
      <c r="AL439"/>
      <c r="AM439"/>
      <c r="AN439"/>
      <c r="AO439"/>
      <c r="AP439"/>
      <c r="AQ439"/>
      <c r="AR439"/>
      <c r="AS439"/>
      <c r="AT439"/>
      <c r="AU439"/>
      <c r="AV439"/>
      <c r="AW439"/>
      <c r="AX439"/>
      <c r="AY439"/>
      <c r="AZ439"/>
      <c r="BA439"/>
      <c r="BB439"/>
      <c r="BC439"/>
      <c r="BD439"/>
      <c r="BE439"/>
      <c r="BF439"/>
      <c r="BG439"/>
    </row>
    <row r="440" spans="31:59" x14ac:dyDescent="0.4">
      <c r="AE440"/>
      <c r="AF440" s="1"/>
      <c r="AG440" s="1"/>
      <c r="AH440" s="1"/>
      <c r="AI440" s="1"/>
      <c r="AJ440"/>
      <c r="AK440"/>
      <c r="AL440"/>
      <c r="AM440"/>
      <c r="AN440"/>
      <c r="AO440"/>
      <c r="AP440"/>
      <c r="AQ440"/>
      <c r="AR440"/>
      <c r="AS440"/>
      <c r="AT440"/>
      <c r="AU440"/>
      <c r="AV440"/>
      <c r="AW440"/>
      <c r="AX440"/>
      <c r="AY440"/>
      <c r="AZ440"/>
      <c r="BA440"/>
      <c r="BB440"/>
      <c r="BC440"/>
      <c r="BD440"/>
      <c r="BE440"/>
      <c r="BF440"/>
      <c r="BG440"/>
    </row>
    <row r="441" spans="31:59" x14ac:dyDescent="0.4">
      <c r="AE441"/>
      <c r="AF441" s="1"/>
      <c r="AG441" s="1"/>
      <c r="AH441" s="1"/>
      <c r="AI441" s="1"/>
      <c r="AJ441"/>
      <c r="AK441"/>
      <c r="AL441"/>
      <c r="AM441"/>
      <c r="AN441"/>
      <c r="AO441"/>
      <c r="AP441"/>
      <c r="AQ441"/>
      <c r="AR441"/>
      <c r="AS441"/>
      <c r="AT441"/>
      <c r="AU441"/>
      <c r="AV441"/>
      <c r="AW441"/>
      <c r="AX441"/>
      <c r="AY441"/>
      <c r="AZ441"/>
      <c r="BA441"/>
      <c r="BB441"/>
      <c r="BC441"/>
      <c r="BD441"/>
      <c r="BE441"/>
      <c r="BF441"/>
      <c r="BG441"/>
    </row>
    <row r="442" spans="31:59" x14ac:dyDescent="0.4">
      <c r="AE442"/>
      <c r="AF442" s="1"/>
      <c r="AG442" s="1"/>
      <c r="AH442" s="1"/>
      <c r="AI442" s="1"/>
      <c r="AJ442"/>
      <c r="AK442"/>
      <c r="AL442"/>
      <c r="AM442"/>
      <c r="AN442"/>
      <c r="AO442"/>
      <c r="AP442"/>
      <c r="AQ442"/>
      <c r="AR442"/>
      <c r="AS442"/>
      <c r="AT442"/>
      <c r="AU442"/>
      <c r="AV442"/>
      <c r="AW442"/>
      <c r="AX442"/>
      <c r="AY442"/>
      <c r="AZ442"/>
      <c r="BA442"/>
      <c r="BB442"/>
      <c r="BC442"/>
      <c r="BD442"/>
      <c r="BE442"/>
      <c r="BF442"/>
      <c r="BG442"/>
    </row>
    <row r="443" spans="31:59" x14ac:dyDescent="0.4">
      <c r="AE443"/>
      <c r="AF443" s="1"/>
      <c r="AG443" s="1"/>
      <c r="AH443" s="1"/>
      <c r="AI443" s="1"/>
      <c r="AJ443"/>
      <c r="AK443"/>
      <c r="AL443"/>
      <c r="AM443"/>
      <c r="AN443"/>
      <c r="AO443"/>
      <c r="AP443"/>
      <c r="AQ443"/>
      <c r="AR443"/>
      <c r="AS443"/>
      <c r="AT443"/>
      <c r="AU443"/>
      <c r="AV443"/>
      <c r="AW443"/>
      <c r="AX443"/>
      <c r="AY443"/>
      <c r="AZ443"/>
      <c r="BA443"/>
      <c r="BB443"/>
      <c r="BC443"/>
      <c r="BD443"/>
      <c r="BE443"/>
      <c r="BF443"/>
      <c r="BG443"/>
    </row>
    <row r="444" spans="31:59" x14ac:dyDescent="0.4">
      <c r="AE444"/>
      <c r="AF444" s="1"/>
      <c r="AG444" s="1"/>
      <c r="AH444" s="1"/>
      <c r="AI444" s="1"/>
      <c r="AJ444"/>
      <c r="AK444"/>
      <c r="AL444"/>
      <c r="AM444"/>
      <c r="AN444"/>
      <c r="AO444"/>
      <c r="AP444"/>
      <c r="AQ444"/>
      <c r="AR444"/>
      <c r="AS444"/>
      <c r="AT444"/>
      <c r="AU444"/>
      <c r="AV444"/>
      <c r="AW444"/>
      <c r="AX444"/>
      <c r="AY444"/>
      <c r="AZ444"/>
      <c r="BA444"/>
      <c r="BB444"/>
      <c r="BC444"/>
      <c r="BD444"/>
      <c r="BE444"/>
      <c r="BF444"/>
      <c r="BG444"/>
    </row>
    <row r="445" spans="31:59" x14ac:dyDescent="0.4">
      <c r="AE445"/>
      <c r="AF445" s="1"/>
      <c r="AG445" s="1"/>
      <c r="AH445" s="1"/>
      <c r="AI445" s="1"/>
      <c r="AJ445"/>
      <c r="AK445"/>
      <c r="AL445"/>
      <c r="AM445"/>
      <c r="AN445"/>
      <c r="AO445"/>
      <c r="AP445"/>
      <c r="AQ445"/>
      <c r="AR445"/>
      <c r="AS445"/>
      <c r="AT445"/>
      <c r="AU445"/>
      <c r="AV445"/>
      <c r="AW445"/>
      <c r="AX445"/>
      <c r="AY445"/>
      <c r="AZ445"/>
      <c r="BA445"/>
      <c r="BB445"/>
      <c r="BC445"/>
      <c r="BD445"/>
      <c r="BE445"/>
      <c r="BF445"/>
      <c r="BG445"/>
    </row>
    <row r="446" spans="31:59" x14ac:dyDescent="0.4">
      <c r="AE446"/>
      <c r="AF446" s="1"/>
      <c r="AG446" s="1"/>
      <c r="AH446" s="1"/>
      <c r="AI446" s="1"/>
      <c r="AJ446"/>
      <c r="AK446"/>
      <c r="AL446"/>
      <c r="AM446"/>
      <c r="AN446"/>
      <c r="AO446"/>
      <c r="AP446"/>
      <c r="AQ446"/>
      <c r="AR446"/>
      <c r="AS446"/>
      <c r="AT446"/>
      <c r="AU446"/>
      <c r="AV446"/>
      <c r="AW446"/>
      <c r="AX446"/>
      <c r="AY446"/>
      <c r="AZ446"/>
      <c r="BA446"/>
      <c r="BB446"/>
      <c r="BC446"/>
      <c r="BD446"/>
      <c r="BE446"/>
      <c r="BF446"/>
      <c r="BG446"/>
    </row>
    <row r="447" spans="31:59" x14ac:dyDescent="0.4">
      <c r="AE447"/>
      <c r="AF447" s="1"/>
      <c r="AG447" s="1"/>
      <c r="AH447" s="1"/>
      <c r="AI447" s="1"/>
      <c r="AJ447"/>
      <c r="AK447"/>
      <c r="AL447"/>
      <c r="AM447"/>
      <c r="AN447"/>
      <c r="AO447"/>
      <c r="AP447"/>
      <c r="AQ447"/>
      <c r="AR447"/>
      <c r="AS447"/>
      <c r="AT447"/>
      <c r="AU447"/>
      <c r="AV447"/>
      <c r="AW447"/>
      <c r="AX447"/>
      <c r="AY447"/>
      <c r="AZ447"/>
      <c r="BA447"/>
      <c r="BB447"/>
      <c r="BC447"/>
      <c r="BD447"/>
      <c r="BE447"/>
      <c r="BF447"/>
      <c r="BG447"/>
    </row>
    <row r="448" spans="31:59" x14ac:dyDescent="0.4">
      <c r="AE448"/>
      <c r="AF448" s="1"/>
      <c r="AG448" s="1"/>
      <c r="AH448" s="1"/>
      <c r="AI448" s="1"/>
      <c r="AJ448"/>
      <c r="AK448"/>
      <c r="AL448"/>
      <c r="AM448"/>
      <c r="AN448"/>
      <c r="AO448"/>
      <c r="AP448"/>
      <c r="AQ448"/>
      <c r="AR448"/>
      <c r="AS448"/>
      <c r="AT448"/>
      <c r="AU448"/>
      <c r="AV448"/>
      <c r="AW448"/>
      <c r="AX448"/>
      <c r="AY448"/>
      <c r="AZ448"/>
      <c r="BA448"/>
      <c r="BB448"/>
      <c r="BC448"/>
      <c r="BD448"/>
      <c r="BE448"/>
      <c r="BF448"/>
      <c r="BG448"/>
    </row>
    <row r="449" spans="31:59" x14ac:dyDescent="0.4">
      <c r="AE449"/>
      <c r="AF449" s="1"/>
      <c r="AG449" s="1"/>
      <c r="AH449" s="1"/>
      <c r="AI449" s="1"/>
      <c r="AJ449"/>
      <c r="AK449"/>
      <c r="AL449"/>
      <c r="AM449"/>
      <c r="AN449"/>
      <c r="AO449"/>
      <c r="AP449"/>
      <c r="AQ449"/>
      <c r="AR449"/>
      <c r="AS449"/>
      <c r="AT449"/>
      <c r="AU449"/>
      <c r="AV449"/>
      <c r="AW449"/>
      <c r="AX449"/>
      <c r="AY449"/>
      <c r="AZ449"/>
      <c r="BA449"/>
      <c r="BB449"/>
      <c r="BC449"/>
      <c r="BD449"/>
      <c r="BE449"/>
      <c r="BF449"/>
      <c r="BG449"/>
    </row>
    <row r="450" spans="31:59" x14ac:dyDescent="0.4">
      <c r="AE450"/>
      <c r="AF450" s="1"/>
      <c r="AG450" s="1"/>
      <c r="AH450" s="1"/>
      <c r="AI450" s="1"/>
      <c r="AJ450"/>
      <c r="AK450"/>
      <c r="AL450"/>
      <c r="AM450"/>
      <c r="AN450"/>
      <c r="AO450"/>
      <c r="AP450"/>
      <c r="AQ450"/>
      <c r="AR450"/>
      <c r="AS450"/>
      <c r="AT450"/>
      <c r="AU450"/>
      <c r="AV450"/>
      <c r="AW450"/>
      <c r="AX450"/>
      <c r="AY450"/>
      <c r="AZ450"/>
      <c r="BA450"/>
      <c r="BB450"/>
      <c r="BC450"/>
      <c r="BD450"/>
      <c r="BE450"/>
      <c r="BF450"/>
      <c r="BG450"/>
    </row>
    <row r="451" spans="31:59" x14ac:dyDescent="0.4">
      <c r="AE451"/>
      <c r="AF451" s="1"/>
      <c r="AG451" s="1"/>
      <c r="AH451" s="1"/>
      <c r="AI451" s="1"/>
      <c r="AJ451"/>
      <c r="AK451"/>
      <c r="AL451"/>
      <c r="AM451"/>
      <c r="AN451"/>
      <c r="AO451"/>
      <c r="AP451"/>
      <c r="AQ451"/>
      <c r="AR451"/>
      <c r="AS451"/>
      <c r="AT451"/>
      <c r="AU451"/>
      <c r="AV451"/>
      <c r="AW451"/>
      <c r="AX451"/>
      <c r="AY451"/>
      <c r="AZ451"/>
      <c r="BA451"/>
      <c r="BB451"/>
      <c r="BC451"/>
      <c r="BD451"/>
      <c r="BE451"/>
      <c r="BF451"/>
      <c r="BG451"/>
    </row>
    <row r="452" spans="31:59" x14ac:dyDescent="0.4">
      <c r="AE452"/>
      <c r="AF452" s="1"/>
      <c r="AG452" s="1"/>
      <c r="AH452" s="1"/>
      <c r="AI452" s="1"/>
      <c r="AJ452"/>
      <c r="AK452"/>
      <c r="AL452"/>
      <c r="AM452"/>
      <c r="AN452"/>
      <c r="AO452"/>
      <c r="AP452"/>
      <c r="AQ452"/>
      <c r="AR452"/>
      <c r="AS452"/>
      <c r="AT452"/>
      <c r="AU452"/>
      <c r="AV452"/>
      <c r="AW452"/>
      <c r="AX452"/>
      <c r="AY452"/>
      <c r="AZ452"/>
      <c r="BA452"/>
      <c r="BB452"/>
      <c r="BC452"/>
      <c r="BD452"/>
      <c r="BE452"/>
      <c r="BF452"/>
      <c r="BG452"/>
    </row>
    <row r="453" spans="31:59" x14ac:dyDescent="0.4">
      <c r="AE453"/>
      <c r="AF453" s="1"/>
      <c r="AG453" s="1"/>
      <c r="AH453" s="1"/>
      <c r="AI453" s="1"/>
      <c r="AJ453"/>
      <c r="AK453"/>
      <c r="AL453"/>
      <c r="AM453"/>
      <c r="AN453"/>
      <c r="AO453"/>
      <c r="AP453"/>
      <c r="AQ453"/>
      <c r="AR453"/>
      <c r="AS453"/>
      <c r="AT453"/>
      <c r="AU453"/>
      <c r="AV453"/>
      <c r="AW453"/>
      <c r="AX453"/>
      <c r="AY453"/>
      <c r="AZ453"/>
      <c r="BA453"/>
      <c r="BB453"/>
      <c r="BC453"/>
      <c r="BD453"/>
      <c r="BE453"/>
      <c r="BF453"/>
      <c r="BG453"/>
    </row>
    <row r="454" spans="31:59" x14ac:dyDescent="0.4">
      <c r="AE454"/>
      <c r="AF454" s="1"/>
      <c r="AG454" s="1"/>
      <c r="AH454" s="1"/>
      <c r="AI454" s="1"/>
      <c r="AJ454"/>
      <c r="AK454"/>
      <c r="AL454"/>
      <c r="AM454"/>
      <c r="AN454"/>
      <c r="AO454"/>
      <c r="AP454"/>
      <c r="AQ454"/>
      <c r="AR454"/>
      <c r="AS454"/>
      <c r="AT454"/>
      <c r="AU454"/>
      <c r="AV454"/>
      <c r="AW454"/>
      <c r="AX454"/>
      <c r="AY454"/>
      <c r="AZ454"/>
      <c r="BA454"/>
      <c r="BB454"/>
      <c r="BC454"/>
      <c r="BD454"/>
      <c r="BE454"/>
      <c r="BF454"/>
      <c r="BG454"/>
    </row>
    <row r="455" spans="31:59" x14ac:dyDescent="0.4">
      <c r="AE455"/>
      <c r="AF455" s="1"/>
      <c r="AG455" s="1"/>
      <c r="AH455" s="1"/>
      <c r="AI455" s="1"/>
      <c r="AJ455"/>
      <c r="AK455"/>
      <c r="AL455"/>
      <c r="AM455"/>
      <c r="AN455"/>
      <c r="AO455"/>
      <c r="AP455"/>
      <c r="AQ455"/>
      <c r="AR455"/>
      <c r="AS455"/>
      <c r="AT455"/>
      <c r="AU455"/>
      <c r="AV455"/>
      <c r="AW455"/>
      <c r="AX455"/>
      <c r="AY455"/>
      <c r="AZ455"/>
      <c r="BA455"/>
      <c r="BB455"/>
      <c r="BC455"/>
      <c r="BD455"/>
      <c r="BE455"/>
      <c r="BF455"/>
      <c r="BG455"/>
    </row>
    <row r="456" spans="31:59" x14ac:dyDescent="0.4">
      <c r="AE456"/>
      <c r="AF456" s="1"/>
      <c r="AG456" s="1"/>
      <c r="AH456" s="1"/>
      <c r="AI456" s="1"/>
      <c r="AJ456"/>
      <c r="AK456"/>
      <c r="AL456"/>
      <c r="AM456"/>
      <c r="AN456"/>
      <c r="AO456"/>
      <c r="AP456"/>
      <c r="AQ456"/>
      <c r="AR456"/>
      <c r="AS456"/>
      <c r="AT456"/>
      <c r="AU456"/>
      <c r="AV456"/>
      <c r="AW456"/>
      <c r="AX456"/>
      <c r="AY456"/>
      <c r="AZ456"/>
      <c r="BA456"/>
      <c r="BB456"/>
      <c r="BC456"/>
      <c r="BD456"/>
      <c r="BE456"/>
      <c r="BF456"/>
      <c r="BG456"/>
    </row>
    <row r="457" spans="31:59" x14ac:dyDescent="0.4">
      <c r="AE457"/>
      <c r="AF457" s="1"/>
      <c r="AG457" s="1"/>
      <c r="AH457" s="1"/>
      <c r="AI457" s="1"/>
      <c r="AJ457"/>
      <c r="AK457"/>
      <c r="AL457"/>
      <c r="AM457"/>
      <c r="AN457"/>
      <c r="AO457"/>
      <c r="AP457"/>
      <c r="AQ457"/>
      <c r="AR457"/>
      <c r="AS457"/>
      <c r="AT457"/>
      <c r="AU457"/>
      <c r="AV457"/>
      <c r="AW457"/>
      <c r="AX457"/>
      <c r="AY457"/>
      <c r="AZ457"/>
      <c r="BA457"/>
      <c r="BB457"/>
      <c r="BC457"/>
      <c r="BD457"/>
      <c r="BE457"/>
      <c r="BF457"/>
      <c r="BG457"/>
    </row>
    <row r="458" spans="31:59" x14ac:dyDescent="0.4">
      <c r="AE458"/>
      <c r="AF458" s="1"/>
      <c r="AG458" s="1"/>
      <c r="AH458" s="1"/>
      <c r="AI458" s="1"/>
      <c r="AJ458"/>
      <c r="AK458"/>
      <c r="AL458"/>
      <c r="AM458"/>
      <c r="AN458"/>
      <c r="AO458"/>
      <c r="AP458"/>
      <c r="AQ458"/>
      <c r="AR458"/>
      <c r="AS458"/>
      <c r="AT458"/>
      <c r="AU458"/>
      <c r="AV458"/>
      <c r="AW458"/>
      <c r="AX458"/>
      <c r="AY458"/>
      <c r="AZ458"/>
      <c r="BA458"/>
      <c r="BB458"/>
      <c r="BC458"/>
      <c r="BD458"/>
      <c r="BE458"/>
      <c r="BF458"/>
      <c r="BG458"/>
    </row>
    <row r="459" spans="31:59" x14ac:dyDescent="0.4">
      <c r="AE459"/>
      <c r="AF459" s="1"/>
      <c r="AG459" s="1"/>
      <c r="AH459" s="1"/>
      <c r="AI459" s="1"/>
      <c r="AJ459"/>
      <c r="AK459"/>
      <c r="AL459"/>
      <c r="AM459"/>
      <c r="AN459"/>
      <c r="AO459"/>
      <c r="AP459"/>
      <c r="AQ459"/>
      <c r="AR459"/>
      <c r="AS459"/>
      <c r="AT459"/>
      <c r="AU459"/>
      <c r="AV459"/>
      <c r="AW459"/>
      <c r="AX459"/>
      <c r="AY459"/>
      <c r="AZ459"/>
      <c r="BA459"/>
      <c r="BB459"/>
      <c r="BC459"/>
      <c r="BD459"/>
      <c r="BE459"/>
      <c r="BF459"/>
      <c r="BG459"/>
    </row>
    <row r="460" spans="31:59" x14ac:dyDescent="0.4">
      <c r="AE460"/>
      <c r="AF460" s="1"/>
      <c r="AG460" s="1"/>
      <c r="AH460" s="1"/>
      <c r="AI460" s="1"/>
      <c r="AJ460"/>
      <c r="AK460"/>
      <c r="AL460"/>
      <c r="AM460"/>
      <c r="AN460"/>
      <c r="AO460"/>
      <c r="AP460"/>
      <c r="AQ460"/>
      <c r="AR460"/>
      <c r="AS460"/>
      <c r="AT460"/>
      <c r="AU460"/>
      <c r="AV460"/>
      <c r="AW460"/>
      <c r="AX460"/>
      <c r="AY460"/>
      <c r="AZ460"/>
      <c r="BA460"/>
      <c r="BB460"/>
      <c r="BC460"/>
      <c r="BD460"/>
      <c r="BE460"/>
      <c r="BF460"/>
      <c r="BG460"/>
    </row>
    <row r="461" spans="31:59" x14ac:dyDescent="0.4">
      <c r="AE461"/>
      <c r="AF461" s="1"/>
      <c r="AG461" s="1"/>
      <c r="AH461" s="1"/>
      <c r="AI461" s="1"/>
      <c r="AJ461"/>
      <c r="AK461"/>
      <c r="AL461"/>
      <c r="AM461"/>
      <c r="AN461"/>
      <c r="AO461"/>
      <c r="AP461"/>
      <c r="AQ461"/>
      <c r="AR461"/>
      <c r="AS461"/>
      <c r="AT461"/>
      <c r="AU461"/>
      <c r="AV461"/>
      <c r="AW461"/>
      <c r="AX461"/>
      <c r="AY461"/>
      <c r="AZ461"/>
      <c r="BA461"/>
      <c r="BB461"/>
      <c r="BC461"/>
      <c r="BD461"/>
      <c r="BE461"/>
      <c r="BF461"/>
      <c r="BG461"/>
    </row>
    <row r="462" spans="31:59" x14ac:dyDescent="0.4">
      <c r="AE462"/>
      <c r="AF462" s="1"/>
      <c r="AG462" s="1"/>
      <c r="AH462" s="1"/>
      <c r="AI462" s="1"/>
      <c r="AJ462"/>
      <c r="AK462"/>
      <c r="AL462"/>
      <c r="AM462"/>
      <c r="AN462"/>
      <c r="AO462"/>
      <c r="AP462"/>
      <c r="AQ462"/>
      <c r="AR462"/>
      <c r="AS462"/>
      <c r="AT462"/>
      <c r="AU462"/>
      <c r="AV462"/>
      <c r="AW462"/>
      <c r="AX462"/>
      <c r="AY462"/>
      <c r="AZ462"/>
      <c r="BA462"/>
      <c r="BB462"/>
      <c r="BC462"/>
      <c r="BD462"/>
      <c r="BE462"/>
      <c r="BF462"/>
      <c r="BG462"/>
    </row>
    <row r="463" spans="31:59" x14ac:dyDescent="0.4">
      <c r="AE463"/>
      <c r="AF463" s="1"/>
      <c r="AG463" s="1"/>
      <c r="AH463" s="1"/>
      <c r="AI463" s="1"/>
      <c r="AJ463"/>
      <c r="AK463"/>
      <c r="AL463"/>
      <c r="AM463"/>
      <c r="AN463"/>
      <c r="AO463"/>
      <c r="AP463"/>
      <c r="AQ463"/>
      <c r="AR463"/>
      <c r="AS463"/>
      <c r="AT463"/>
      <c r="AU463"/>
      <c r="AV463"/>
      <c r="AW463"/>
      <c r="AX463"/>
      <c r="AY463"/>
      <c r="AZ463"/>
      <c r="BA463"/>
      <c r="BB463"/>
      <c r="BC463"/>
      <c r="BD463"/>
      <c r="BE463"/>
      <c r="BF463"/>
      <c r="BG463"/>
    </row>
    <row r="464" spans="31:59" x14ac:dyDescent="0.4">
      <c r="AE464"/>
      <c r="AF464" s="1"/>
      <c r="AG464" s="1"/>
      <c r="AH464" s="1"/>
      <c r="AI464" s="1"/>
      <c r="AJ464"/>
      <c r="AK464"/>
      <c r="AL464"/>
      <c r="AM464"/>
      <c r="AN464"/>
      <c r="AO464"/>
      <c r="AP464"/>
      <c r="AQ464"/>
      <c r="AR464"/>
      <c r="AS464"/>
      <c r="AT464"/>
      <c r="AU464"/>
      <c r="AV464"/>
      <c r="AW464"/>
      <c r="AX464"/>
      <c r="AY464"/>
      <c r="AZ464"/>
      <c r="BA464"/>
      <c r="BB464"/>
      <c r="BC464"/>
      <c r="BD464"/>
      <c r="BE464"/>
      <c r="BF464"/>
      <c r="BG464"/>
    </row>
    <row r="465" spans="31:59" x14ac:dyDescent="0.4">
      <c r="AE465"/>
      <c r="AF465" s="1"/>
      <c r="AG465" s="1"/>
      <c r="AH465" s="1"/>
      <c r="AI465" s="1"/>
      <c r="AJ465"/>
      <c r="AK465"/>
      <c r="AL465"/>
      <c r="AM465"/>
      <c r="AN465"/>
      <c r="AO465"/>
      <c r="AP465"/>
      <c r="AQ465"/>
      <c r="AR465"/>
      <c r="AS465"/>
      <c r="AT465"/>
      <c r="AU465"/>
      <c r="AV465"/>
      <c r="AW465"/>
      <c r="AX465"/>
      <c r="AY465"/>
      <c r="AZ465"/>
      <c r="BA465"/>
      <c r="BB465"/>
      <c r="BC465"/>
      <c r="BD465"/>
      <c r="BE465"/>
      <c r="BF465"/>
      <c r="BG465"/>
    </row>
    <row r="466" spans="31:59" x14ac:dyDescent="0.4">
      <c r="AE466"/>
      <c r="AF466" s="1"/>
      <c r="AG466" s="1"/>
      <c r="AH466" s="1"/>
      <c r="AI466" s="1"/>
      <c r="AJ466"/>
      <c r="AK466"/>
      <c r="AL466"/>
      <c r="AM466"/>
      <c r="AN466"/>
      <c r="AO466"/>
      <c r="AP466"/>
      <c r="AQ466"/>
      <c r="AR466"/>
      <c r="AS466"/>
      <c r="AT466"/>
      <c r="AU466"/>
      <c r="AV466"/>
      <c r="AW466"/>
      <c r="AX466"/>
      <c r="AY466"/>
      <c r="AZ466"/>
      <c r="BA466"/>
      <c r="BB466"/>
      <c r="BC466"/>
      <c r="BD466"/>
      <c r="BE466"/>
      <c r="BF466"/>
      <c r="BG466"/>
    </row>
    <row r="467" spans="31:59" x14ac:dyDescent="0.4">
      <c r="AE467"/>
      <c r="AF467" s="1"/>
      <c r="AG467" s="1"/>
      <c r="AH467" s="1"/>
      <c r="AI467" s="1"/>
      <c r="AJ467"/>
      <c r="AK467"/>
      <c r="AL467"/>
      <c r="AM467"/>
      <c r="AN467"/>
      <c r="AO467"/>
      <c r="AP467"/>
      <c r="AQ467"/>
      <c r="AR467"/>
      <c r="AS467"/>
      <c r="AT467"/>
      <c r="AU467"/>
      <c r="AV467"/>
      <c r="AW467"/>
      <c r="AX467"/>
      <c r="AY467"/>
      <c r="AZ467"/>
      <c r="BA467"/>
      <c r="BB467"/>
      <c r="BC467"/>
      <c r="BD467"/>
      <c r="BE467"/>
      <c r="BF467"/>
      <c r="BG467"/>
    </row>
    <row r="468" spans="31:59" x14ac:dyDescent="0.4">
      <c r="AE468"/>
      <c r="AF468" s="1"/>
      <c r="AG468" s="1"/>
      <c r="AH468" s="1"/>
      <c r="AI468" s="1"/>
      <c r="AJ468"/>
      <c r="AK468"/>
      <c r="AL468"/>
      <c r="AM468"/>
      <c r="AN468"/>
      <c r="AO468"/>
      <c r="AP468"/>
      <c r="AQ468"/>
      <c r="AR468"/>
      <c r="AS468"/>
      <c r="AT468"/>
      <c r="AU468"/>
      <c r="AV468"/>
      <c r="AW468"/>
      <c r="AX468"/>
      <c r="AY468"/>
      <c r="AZ468"/>
      <c r="BA468"/>
      <c r="BB468"/>
      <c r="BC468"/>
      <c r="BD468"/>
      <c r="BE468"/>
      <c r="BF468"/>
      <c r="BG468"/>
    </row>
    <row r="469" spans="31:59" x14ac:dyDescent="0.4">
      <c r="AE469"/>
      <c r="AF469" s="1"/>
      <c r="AG469" s="1"/>
      <c r="AH469" s="1"/>
      <c r="AI469" s="1"/>
      <c r="AJ469"/>
      <c r="AK469"/>
      <c r="AL469"/>
      <c r="AM469"/>
      <c r="AN469"/>
      <c r="AO469"/>
      <c r="AP469"/>
      <c r="AQ469"/>
      <c r="AR469"/>
      <c r="AS469"/>
      <c r="AT469"/>
      <c r="AU469"/>
      <c r="AV469"/>
      <c r="AW469"/>
      <c r="AX469"/>
      <c r="AY469"/>
      <c r="AZ469"/>
      <c r="BA469"/>
      <c r="BB469"/>
      <c r="BC469"/>
      <c r="BD469"/>
      <c r="BE469"/>
      <c r="BF469"/>
      <c r="BG469"/>
    </row>
    <row r="470" spans="31:59" x14ac:dyDescent="0.4">
      <c r="AE470"/>
      <c r="AF470" s="1"/>
      <c r="AG470" s="1"/>
      <c r="AH470" s="1"/>
      <c r="AI470" s="1"/>
      <c r="AJ470"/>
      <c r="AK470"/>
      <c r="AL470"/>
      <c r="AM470"/>
      <c r="AN470"/>
      <c r="AO470"/>
      <c r="AP470"/>
      <c r="AQ470"/>
      <c r="AR470"/>
      <c r="AS470"/>
      <c r="AT470"/>
      <c r="AU470"/>
      <c r="AV470"/>
      <c r="AW470"/>
      <c r="AX470"/>
      <c r="AY470"/>
      <c r="AZ470"/>
      <c r="BA470"/>
      <c r="BB470"/>
      <c r="BC470"/>
      <c r="BD470"/>
      <c r="BE470"/>
      <c r="BF470"/>
      <c r="BG470"/>
    </row>
    <row r="471" spans="31:59" x14ac:dyDescent="0.4">
      <c r="AE471"/>
      <c r="AF471" s="1"/>
      <c r="AG471" s="1"/>
      <c r="AH471" s="1"/>
      <c r="AI471" s="1"/>
      <c r="AJ471"/>
      <c r="AK471"/>
      <c r="AL471"/>
      <c r="AM471"/>
      <c r="AN471"/>
      <c r="AO471"/>
      <c r="AP471"/>
      <c r="AQ471"/>
      <c r="AR471"/>
      <c r="AS471"/>
      <c r="AT471"/>
      <c r="AU471"/>
      <c r="AV471"/>
      <c r="AW471"/>
      <c r="AX471"/>
      <c r="AY471"/>
      <c r="AZ471"/>
      <c r="BA471"/>
      <c r="BB471"/>
      <c r="BC471"/>
      <c r="BD471"/>
      <c r="BE471"/>
      <c r="BF471"/>
      <c r="BG471"/>
    </row>
    <row r="472" spans="31:59" x14ac:dyDescent="0.4">
      <c r="AE472"/>
      <c r="AF472" s="1"/>
      <c r="AG472" s="1"/>
      <c r="AH472" s="1"/>
      <c r="AI472" s="1"/>
      <c r="AJ472"/>
      <c r="AK472"/>
      <c r="AL472"/>
      <c r="AM472"/>
      <c r="AN472"/>
      <c r="AO472"/>
      <c r="AP472"/>
      <c r="AQ472"/>
      <c r="AR472"/>
      <c r="AS472"/>
      <c r="AT472"/>
      <c r="AU472"/>
      <c r="AV472"/>
      <c r="AW472"/>
      <c r="AX472"/>
      <c r="AY472"/>
      <c r="AZ472"/>
      <c r="BA472"/>
      <c r="BB472"/>
      <c r="BC472"/>
      <c r="BD472"/>
      <c r="BE472"/>
      <c r="BF472"/>
      <c r="BG472"/>
    </row>
    <row r="473" spans="31:59" x14ac:dyDescent="0.4">
      <c r="AE473"/>
      <c r="AF473" s="1"/>
      <c r="AG473" s="1"/>
      <c r="AH473" s="1"/>
      <c r="AI473" s="1"/>
      <c r="AJ473"/>
      <c r="AK473"/>
      <c r="AL473"/>
      <c r="AM473"/>
      <c r="AN473"/>
      <c r="AO473"/>
      <c r="AP473"/>
      <c r="AQ473"/>
      <c r="AR473"/>
      <c r="AS473"/>
      <c r="AT473"/>
      <c r="AU473"/>
      <c r="AV473"/>
      <c r="AW473"/>
      <c r="AX473"/>
      <c r="AY473"/>
      <c r="AZ473"/>
      <c r="BA473"/>
      <c r="BB473"/>
      <c r="BC473"/>
      <c r="BD473"/>
      <c r="BE473"/>
      <c r="BF473"/>
      <c r="BG473"/>
    </row>
    <row r="474" spans="31:59" x14ac:dyDescent="0.4">
      <c r="AE474"/>
      <c r="AF474" s="1"/>
      <c r="AG474" s="1"/>
      <c r="AH474" s="1"/>
      <c r="AI474" s="1"/>
      <c r="AJ474"/>
      <c r="AK474"/>
      <c r="AL474"/>
      <c r="AM474"/>
      <c r="AN474"/>
      <c r="AO474"/>
      <c r="AP474"/>
      <c r="AQ474"/>
      <c r="AR474"/>
      <c r="AS474"/>
      <c r="AT474"/>
      <c r="AU474"/>
      <c r="AV474"/>
      <c r="AW474"/>
      <c r="AX474"/>
      <c r="AY474"/>
      <c r="AZ474"/>
      <c r="BA474"/>
      <c r="BB474"/>
      <c r="BC474"/>
      <c r="BD474"/>
      <c r="BE474"/>
      <c r="BF474"/>
      <c r="BG474"/>
    </row>
    <row r="475" spans="31:59" x14ac:dyDescent="0.4">
      <c r="AE475"/>
      <c r="AF475" s="1"/>
      <c r="AG475" s="1"/>
      <c r="AH475" s="1"/>
      <c r="AI475" s="1"/>
      <c r="AJ475"/>
      <c r="AK475"/>
      <c r="AL475"/>
      <c r="AM475"/>
      <c r="AN475"/>
      <c r="AO475"/>
      <c r="AP475"/>
      <c r="AQ475"/>
      <c r="AR475"/>
      <c r="AS475"/>
      <c r="AT475"/>
      <c r="AU475"/>
      <c r="AV475"/>
      <c r="AW475"/>
      <c r="AX475"/>
      <c r="AY475"/>
      <c r="AZ475"/>
      <c r="BA475"/>
      <c r="BB475"/>
      <c r="BC475"/>
      <c r="BD475"/>
      <c r="BE475"/>
      <c r="BF475"/>
      <c r="BG475"/>
    </row>
    <row r="476" spans="31:59" x14ac:dyDescent="0.4">
      <c r="AE476"/>
      <c r="AF476" s="1"/>
      <c r="AG476" s="1"/>
      <c r="AH476" s="1"/>
      <c r="AI476" s="1"/>
      <c r="AJ476"/>
      <c r="AK476"/>
      <c r="AL476"/>
      <c r="AM476"/>
      <c r="AN476"/>
      <c r="AO476"/>
      <c r="AP476"/>
      <c r="AQ476"/>
      <c r="AR476"/>
      <c r="AS476"/>
      <c r="AT476"/>
      <c r="AU476"/>
      <c r="AV476"/>
      <c r="AW476"/>
      <c r="AX476"/>
      <c r="AY476"/>
      <c r="AZ476"/>
      <c r="BA476"/>
      <c r="BB476"/>
      <c r="BC476"/>
      <c r="BD476"/>
      <c r="BE476"/>
      <c r="BF476"/>
      <c r="BG476"/>
    </row>
    <row r="477" spans="31:59" x14ac:dyDescent="0.4">
      <c r="AE477"/>
      <c r="AF477" s="1"/>
      <c r="AG477" s="1"/>
      <c r="AH477" s="1"/>
      <c r="AI477" s="1"/>
      <c r="AJ477"/>
      <c r="AK477"/>
      <c r="AL477"/>
      <c r="AM477"/>
      <c r="AN477"/>
      <c r="AO477"/>
      <c r="AP477"/>
      <c r="AQ477"/>
      <c r="AR477"/>
      <c r="AS477"/>
      <c r="AT477"/>
      <c r="AU477"/>
      <c r="AV477"/>
      <c r="AW477"/>
      <c r="AX477"/>
      <c r="AY477"/>
      <c r="AZ477"/>
      <c r="BA477"/>
      <c r="BB477"/>
      <c r="BC477"/>
      <c r="BD477"/>
      <c r="BE477"/>
      <c r="BF477"/>
      <c r="BG477"/>
    </row>
    <row r="478" spans="31:59" x14ac:dyDescent="0.4">
      <c r="AE478"/>
      <c r="AF478" s="1"/>
      <c r="AG478" s="1"/>
      <c r="AH478" s="1"/>
      <c r="AI478" s="1"/>
      <c r="AJ478"/>
      <c r="AK478"/>
      <c r="AL478"/>
      <c r="AM478"/>
      <c r="AN478"/>
      <c r="AO478"/>
      <c r="AP478"/>
      <c r="AQ478"/>
      <c r="AR478"/>
      <c r="AS478"/>
      <c r="AT478"/>
      <c r="AU478"/>
      <c r="AV478"/>
      <c r="AW478"/>
      <c r="AX478"/>
      <c r="AY478"/>
      <c r="AZ478"/>
      <c r="BA478"/>
      <c r="BB478"/>
      <c r="BC478"/>
      <c r="BD478"/>
      <c r="BE478"/>
      <c r="BF478"/>
      <c r="BG478"/>
    </row>
    <row r="479" spans="31:59" x14ac:dyDescent="0.4">
      <c r="AE479"/>
      <c r="AF479" s="1"/>
      <c r="AG479" s="1"/>
      <c r="AH479" s="1"/>
      <c r="AI479" s="1"/>
      <c r="AJ479"/>
      <c r="AK479"/>
      <c r="AL479"/>
      <c r="AM479"/>
      <c r="AN479"/>
      <c r="AO479"/>
      <c r="AP479"/>
      <c r="AQ479"/>
      <c r="AR479"/>
      <c r="AS479"/>
      <c r="AT479"/>
      <c r="AU479"/>
      <c r="AV479"/>
      <c r="AW479"/>
      <c r="AX479"/>
      <c r="AY479"/>
      <c r="AZ479"/>
      <c r="BA479"/>
      <c r="BB479"/>
      <c r="BC479"/>
      <c r="BD479"/>
      <c r="BE479"/>
      <c r="BF479"/>
      <c r="BG479"/>
    </row>
    <row r="480" spans="31:59" x14ac:dyDescent="0.4">
      <c r="AE480"/>
      <c r="AF480" s="1"/>
      <c r="AG480" s="1"/>
      <c r="AH480" s="1"/>
      <c r="AI480" s="1"/>
      <c r="AJ480"/>
      <c r="AK480"/>
      <c r="AL480"/>
      <c r="AM480"/>
      <c r="AN480"/>
      <c r="AO480"/>
      <c r="AP480"/>
      <c r="AQ480"/>
      <c r="AR480"/>
      <c r="AS480"/>
      <c r="AT480"/>
      <c r="AU480"/>
      <c r="AV480"/>
      <c r="AW480"/>
      <c r="AX480"/>
      <c r="AY480"/>
      <c r="AZ480"/>
      <c r="BA480"/>
      <c r="BB480"/>
      <c r="BC480"/>
      <c r="BD480"/>
      <c r="BE480"/>
      <c r="BF480"/>
      <c r="BG480"/>
    </row>
    <row r="481" spans="31:59" x14ac:dyDescent="0.4">
      <c r="AE481"/>
      <c r="AF481" s="1"/>
      <c r="AG481" s="1"/>
      <c r="AH481" s="1"/>
      <c r="AI481" s="1"/>
      <c r="AJ481"/>
      <c r="AK481"/>
      <c r="AL481"/>
      <c r="AM481"/>
      <c r="AN481"/>
      <c r="AO481"/>
      <c r="AP481"/>
      <c r="AQ481"/>
      <c r="AR481"/>
      <c r="AS481"/>
      <c r="AT481"/>
      <c r="AU481"/>
      <c r="AV481"/>
      <c r="AW481"/>
      <c r="AX481"/>
      <c r="AY481"/>
      <c r="AZ481"/>
      <c r="BA481"/>
      <c r="BB481"/>
      <c r="BC481"/>
      <c r="BD481"/>
      <c r="BE481"/>
      <c r="BF481"/>
      <c r="BG481"/>
    </row>
    <row r="482" spans="31:59" x14ac:dyDescent="0.4">
      <c r="AE482"/>
      <c r="AF482" s="1"/>
      <c r="AG482" s="1"/>
      <c r="AH482" s="1"/>
      <c r="AI482" s="1"/>
      <c r="AJ482"/>
      <c r="AK482"/>
      <c r="AL482"/>
      <c r="AM482"/>
      <c r="AN482"/>
      <c r="AO482"/>
      <c r="AP482"/>
      <c r="AQ482"/>
      <c r="AR482"/>
      <c r="AS482"/>
      <c r="AT482"/>
      <c r="AU482"/>
      <c r="AV482"/>
      <c r="AW482"/>
      <c r="AX482"/>
      <c r="AY482"/>
      <c r="AZ482"/>
      <c r="BA482"/>
      <c r="BB482"/>
      <c r="BC482"/>
      <c r="BD482"/>
      <c r="BE482"/>
      <c r="BF482"/>
      <c r="BG482"/>
    </row>
    <row r="483" spans="31:59" x14ac:dyDescent="0.4">
      <c r="AE483"/>
      <c r="AF483" s="1"/>
      <c r="AG483" s="1"/>
      <c r="AH483" s="1"/>
      <c r="AI483" s="1"/>
      <c r="AJ483"/>
      <c r="AK483"/>
      <c r="AL483"/>
      <c r="AM483"/>
      <c r="AN483"/>
      <c r="AO483"/>
      <c r="AP483"/>
      <c r="AQ483"/>
      <c r="AR483"/>
      <c r="AS483"/>
      <c r="AT483"/>
      <c r="AU483"/>
      <c r="AV483"/>
      <c r="AW483"/>
      <c r="AX483"/>
      <c r="AY483"/>
      <c r="AZ483"/>
      <c r="BA483"/>
      <c r="BB483"/>
      <c r="BC483"/>
      <c r="BD483"/>
      <c r="BE483"/>
      <c r="BF483"/>
      <c r="BG483"/>
    </row>
    <row r="484" spans="31:59" x14ac:dyDescent="0.4">
      <c r="AE484"/>
      <c r="AF484" s="1"/>
      <c r="AG484" s="1"/>
      <c r="AH484" s="1"/>
      <c r="AI484" s="1"/>
      <c r="AJ484"/>
      <c r="AK484"/>
      <c r="AL484"/>
      <c r="AM484"/>
      <c r="AN484"/>
      <c r="AO484"/>
      <c r="AP484"/>
      <c r="AQ484"/>
      <c r="AR484"/>
      <c r="AS484"/>
      <c r="AT484"/>
      <c r="AU484"/>
      <c r="AV484"/>
      <c r="AW484"/>
      <c r="AX484"/>
      <c r="AY484"/>
      <c r="AZ484"/>
      <c r="BA484"/>
      <c r="BB484"/>
      <c r="BC484"/>
      <c r="BD484"/>
      <c r="BE484"/>
      <c r="BF484"/>
      <c r="BG484"/>
    </row>
    <row r="485" spans="31:59" x14ac:dyDescent="0.4">
      <c r="AE485"/>
      <c r="AF485" s="1"/>
      <c r="AG485" s="1"/>
      <c r="AH485" s="1"/>
      <c r="AI485" s="1"/>
      <c r="AJ485"/>
      <c r="AK485"/>
      <c r="AL485"/>
      <c r="AM485"/>
      <c r="AN485"/>
      <c r="AO485"/>
      <c r="AP485"/>
      <c r="AQ485"/>
      <c r="AR485"/>
      <c r="AS485"/>
      <c r="AT485"/>
      <c r="AU485"/>
      <c r="AV485"/>
      <c r="AW485"/>
      <c r="AX485"/>
      <c r="AY485"/>
      <c r="AZ485"/>
      <c r="BA485"/>
      <c r="BB485"/>
      <c r="BC485"/>
      <c r="BD485"/>
      <c r="BE485"/>
      <c r="BF485"/>
      <c r="BG485"/>
    </row>
    <row r="486" spans="31:59" x14ac:dyDescent="0.4">
      <c r="AE486"/>
      <c r="AF486" s="1"/>
      <c r="AG486" s="1"/>
      <c r="AH486" s="1"/>
      <c r="AI486" s="1"/>
      <c r="AJ486"/>
      <c r="AK486"/>
      <c r="AL486"/>
      <c r="AM486"/>
      <c r="AN486"/>
      <c r="AO486"/>
      <c r="AP486"/>
      <c r="AQ486"/>
      <c r="AR486"/>
      <c r="AS486"/>
      <c r="AT486"/>
      <c r="AU486"/>
      <c r="AV486"/>
      <c r="AW486"/>
      <c r="AX486"/>
      <c r="AY486"/>
      <c r="AZ486"/>
      <c r="BA486"/>
      <c r="BB486"/>
      <c r="BC486"/>
      <c r="BD486"/>
      <c r="BE486"/>
      <c r="BF486"/>
      <c r="BG486"/>
    </row>
    <row r="487" spans="31:59" x14ac:dyDescent="0.4">
      <c r="AE487"/>
      <c r="AF487" s="1"/>
      <c r="AG487" s="1"/>
      <c r="AH487" s="1"/>
      <c r="AI487" s="1"/>
      <c r="AJ487"/>
      <c r="AK487"/>
      <c r="AL487"/>
      <c r="AM487"/>
      <c r="AN487"/>
      <c r="AO487"/>
      <c r="AP487"/>
      <c r="AQ487"/>
      <c r="AR487"/>
      <c r="AS487"/>
      <c r="AT487"/>
      <c r="AU487"/>
      <c r="AV487"/>
      <c r="AW487"/>
      <c r="AX487"/>
      <c r="AY487"/>
      <c r="AZ487"/>
      <c r="BA487"/>
      <c r="BB487"/>
      <c r="BC487"/>
      <c r="BD487"/>
      <c r="BE487"/>
      <c r="BF487"/>
      <c r="BG487"/>
    </row>
    <row r="488" spans="31:59" x14ac:dyDescent="0.4">
      <c r="AE488"/>
      <c r="AF488" s="1"/>
      <c r="AG488" s="1"/>
      <c r="AH488" s="1"/>
      <c r="AI488" s="1"/>
      <c r="AJ488"/>
      <c r="AK488"/>
      <c r="AL488"/>
      <c r="AM488"/>
      <c r="AN488"/>
      <c r="AO488"/>
      <c r="AP488"/>
      <c r="AQ488"/>
      <c r="AR488"/>
      <c r="AS488"/>
      <c r="AT488"/>
      <c r="AU488"/>
      <c r="AV488"/>
      <c r="AW488"/>
      <c r="AX488"/>
      <c r="AY488"/>
      <c r="AZ488"/>
      <c r="BA488"/>
      <c r="BB488"/>
      <c r="BC488"/>
      <c r="BD488"/>
      <c r="BE488"/>
      <c r="BF488"/>
      <c r="BG488"/>
    </row>
    <row r="489" spans="31:59" x14ac:dyDescent="0.4">
      <c r="AE489"/>
      <c r="AF489" s="1"/>
      <c r="AG489" s="1"/>
      <c r="AH489" s="1"/>
      <c r="AI489" s="1"/>
      <c r="AJ489"/>
      <c r="AK489"/>
      <c r="AL489"/>
      <c r="AM489"/>
      <c r="AN489"/>
      <c r="AO489"/>
      <c r="AP489"/>
      <c r="AQ489"/>
      <c r="AR489"/>
      <c r="AS489"/>
      <c r="AT489"/>
      <c r="AU489"/>
      <c r="AV489"/>
      <c r="AW489"/>
      <c r="AX489"/>
      <c r="AY489"/>
      <c r="AZ489"/>
      <c r="BA489"/>
      <c r="BB489"/>
      <c r="BC489"/>
      <c r="BD489"/>
      <c r="BE489"/>
      <c r="BF489"/>
      <c r="BG489"/>
    </row>
    <row r="490" spans="31:59" x14ac:dyDescent="0.4">
      <c r="AE490"/>
      <c r="AF490" s="1"/>
      <c r="AG490" s="1"/>
      <c r="AH490" s="1"/>
      <c r="AI490" s="1"/>
      <c r="AJ490"/>
      <c r="AK490"/>
      <c r="AL490"/>
      <c r="AM490"/>
      <c r="AN490"/>
      <c r="AO490"/>
      <c r="AP490"/>
      <c r="AQ490"/>
      <c r="AR490"/>
      <c r="AS490"/>
      <c r="AT490"/>
      <c r="AU490"/>
      <c r="AV490"/>
      <c r="AW490"/>
      <c r="AX490"/>
      <c r="AY490"/>
      <c r="AZ490"/>
      <c r="BA490"/>
      <c r="BB490"/>
      <c r="BC490"/>
      <c r="BD490"/>
      <c r="BE490"/>
      <c r="BF490"/>
      <c r="BG490"/>
    </row>
    <row r="491" spans="31:59" x14ac:dyDescent="0.4">
      <c r="AE491"/>
      <c r="AF491" s="1"/>
      <c r="AG491" s="1"/>
      <c r="AH491" s="1"/>
      <c r="AI491" s="1"/>
      <c r="AJ491"/>
      <c r="AK491"/>
      <c r="AL491"/>
      <c r="AM491"/>
      <c r="AN491"/>
      <c r="AO491"/>
      <c r="AP491"/>
      <c r="AQ491"/>
      <c r="AR491"/>
      <c r="AS491"/>
      <c r="AT491"/>
      <c r="AU491"/>
      <c r="AV491"/>
      <c r="AW491"/>
      <c r="AX491"/>
      <c r="AY491"/>
      <c r="AZ491"/>
      <c r="BA491"/>
      <c r="BB491"/>
      <c r="BC491"/>
      <c r="BD491"/>
      <c r="BE491"/>
      <c r="BF491"/>
      <c r="BG491"/>
    </row>
    <row r="492" spans="31:59" x14ac:dyDescent="0.4">
      <c r="AE492"/>
      <c r="AF492" s="1"/>
      <c r="AG492" s="1"/>
      <c r="AH492" s="1"/>
      <c r="AI492" s="1"/>
      <c r="AJ492"/>
      <c r="AK492"/>
      <c r="AL492"/>
      <c r="AM492"/>
      <c r="AN492"/>
      <c r="AO492"/>
      <c r="AP492"/>
      <c r="AQ492"/>
      <c r="AR492"/>
      <c r="AS492"/>
      <c r="AT492"/>
      <c r="AU492"/>
      <c r="AV492"/>
      <c r="AW492"/>
      <c r="AX492"/>
      <c r="AY492"/>
      <c r="AZ492"/>
      <c r="BA492"/>
      <c r="BB492"/>
      <c r="BC492"/>
      <c r="BD492"/>
      <c r="BE492"/>
      <c r="BF492"/>
      <c r="BG492"/>
    </row>
    <row r="493" spans="31:59" x14ac:dyDescent="0.4">
      <c r="AE493"/>
      <c r="AF493" s="1"/>
      <c r="AG493" s="1"/>
      <c r="AH493" s="1"/>
      <c r="AI493" s="1"/>
      <c r="AJ493"/>
      <c r="AK493"/>
      <c r="AL493"/>
      <c r="AM493"/>
      <c r="AN493"/>
      <c r="AO493"/>
      <c r="AP493"/>
      <c r="AQ493"/>
      <c r="AR493"/>
      <c r="AS493"/>
      <c r="AT493"/>
      <c r="AU493"/>
      <c r="AV493"/>
      <c r="AW493"/>
      <c r="AX493"/>
      <c r="AY493"/>
      <c r="AZ493"/>
      <c r="BA493"/>
      <c r="BB493"/>
      <c r="BC493"/>
      <c r="BD493"/>
      <c r="BE493"/>
      <c r="BF493"/>
      <c r="BG493"/>
    </row>
    <row r="494" spans="31:59" x14ac:dyDescent="0.4">
      <c r="AE494"/>
      <c r="AF494" s="1"/>
      <c r="AG494" s="1"/>
      <c r="AH494" s="1"/>
      <c r="AI494" s="1"/>
      <c r="AJ494"/>
      <c r="AK494"/>
      <c r="AL494"/>
      <c r="AM494"/>
      <c r="AN494"/>
      <c r="AO494"/>
      <c r="AP494"/>
      <c r="AQ494"/>
      <c r="AR494"/>
      <c r="AS494"/>
      <c r="AT494"/>
      <c r="AU494"/>
      <c r="AV494"/>
      <c r="AW494"/>
      <c r="AX494"/>
      <c r="AY494"/>
      <c r="AZ494"/>
      <c r="BA494"/>
      <c r="BB494"/>
      <c r="BC494"/>
      <c r="BD494"/>
      <c r="BE494"/>
      <c r="BF494"/>
      <c r="BG494"/>
    </row>
    <row r="495" spans="31:59" x14ac:dyDescent="0.4">
      <c r="AE495"/>
      <c r="AF495" s="1"/>
      <c r="AG495" s="1"/>
      <c r="AH495" s="1"/>
      <c r="AI495" s="1"/>
      <c r="AJ495"/>
      <c r="AK495"/>
      <c r="AL495"/>
      <c r="AM495"/>
      <c r="AN495"/>
      <c r="AO495"/>
      <c r="AP495"/>
      <c r="AQ495"/>
      <c r="AR495"/>
      <c r="AS495"/>
      <c r="AT495"/>
      <c r="AU495"/>
      <c r="AV495"/>
      <c r="AW495"/>
      <c r="AX495"/>
      <c r="AY495"/>
      <c r="AZ495"/>
      <c r="BA495"/>
      <c r="BB495"/>
      <c r="BC495"/>
      <c r="BD495"/>
      <c r="BE495"/>
      <c r="BF495"/>
      <c r="BG495"/>
    </row>
    <row r="496" spans="31:59" x14ac:dyDescent="0.4">
      <c r="AE496"/>
      <c r="AF496" s="1"/>
      <c r="AG496" s="1"/>
      <c r="AH496" s="1"/>
      <c r="AI496" s="1"/>
      <c r="AJ496"/>
      <c r="AK496"/>
      <c r="AL496"/>
      <c r="AM496"/>
      <c r="AN496"/>
      <c r="AO496"/>
      <c r="AP496"/>
      <c r="AQ496"/>
      <c r="AR496"/>
      <c r="AS496"/>
      <c r="AT496"/>
      <c r="AU496"/>
      <c r="AV496"/>
      <c r="AW496"/>
      <c r="AX496"/>
      <c r="AY496"/>
      <c r="AZ496"/>
      <c r="BA496"/>
      <c r="BB496"/>
      <c r="BC496"/>
      <c r="BD496"/>
      <c r="BE496"/>
      <c r="BF496"/>
      <c r="BG496"/>
    </row>
    <row r="497" spans="31:59" x14ac:dyDescent="0.4">
      <c r="AE497"/>
      <c r="AF497" s="1"/>
      <c r="AG497" s="1"/>
      <c r="AH497" s="1"/>
      <c r="AI497" s="1"/>
      <c r="AJ497"/>
      <c r="AK497"/>
      <c r="AL497"/>
      <c r="AM497"/>
      <c r="AN497"/>
      <c r="AO497"/>
      <c r="AP497"/>
      <c r="AQ497"/>
      <c r="AR497"/>
      <c r="AS497"/>
      <c r="AT497"/>
      <c r="AU497"/>
      <c r="AV497"/>
      <c r="AW497"/>
      <c r="AX497"/>
      <c r="AY497"/>
      <c r="AZ497"/>
      <c r="BA497"/>
      <c r="BB497"/>
      <c r="BC497"/>
      <c r="BD497"/>
      <c r="BE497"/>
      <c r="BF497"/>
      <c r="BG497"/>
    </row>
    <row r="498" spans="31:59" x14ac:dyDescent="0.4">
      <c r="AE498"/>
      <c r="AF498" s="1"/>
      <c r="AG498" s="1"/>
      <c r="AH498" s="1"/>
      <c r="AI498" s="1"/>
      <c r="AJ498"/>
      <c r="AK498"/>
      <c r="AL498"/>
      <c r="AM498"/>
      <c r="AN498"/>
      <c r="AO498"/>
      <c r="AP498"/>
      <c r="AQ498"/>
      <c r="AR498"/>
      <c r="AS498"/>
      <c r="AT498"/>
      <c r="AU498"/>
      <c r="AV498"/>
      <c r="AW498"/>
      <c r="AX498"/>
      <c r="AY498"/>
      <c r="AZ498"/>
      <c r="BA498"/>
      <c r="BB498"/>
      <c r="BC498"/>
      <c r="BD498"/>
      <c r="BE498"/>
      <c r="BF498"/>
      <c r="BG498"/>
    </row>
    <row r="499" spans="31:59" x14ac:dyDescent="0.4">
      <c r="AE499"/>
      <c r="AF499" s="1"/>
      <c r="AG499" s="1"/>
      <c r="AH499" s="1"/>
      <c r="AI499" s="1"/>
      <c r="AJ499"/>
      <c r="AK499"/>
      <c r="AL499"/>
      <c r="AM499"/>
      <c r="AN499"/>
      <c r="AO499"/>
      <c r="AP499"/>
      <c r="AQ499"/>
      <c r="AR499"/>
      <c r="AS499"/>
      <c r="AT499"/>
      <c r="AU499"/>
      <c r="AV499"/>
      <c r="AW499"/>
      <c r="AX499"/>
      <c r="AY499"/>
      <c r="AZ499"/>
      <c r="BA499"/>
      <c r="BB499"/>
      <c r="BC499"/>
      <c r="BD499"/>
      <c r="BE499"/>
      <c r="BF499"/>
      <c r="BG499"/>
    </row>
    <row r="500" spans="31:59" x14ac:dyDescent="0.4">
      <c r="AE500"/>
      <c r="AF500" s="1"/>
      <c r="AG500" s="1"/>
      <c r="AH500" s="1"/>
      <c r="AI500" s="1"/>
      <c r="AJ500"/>
      <c r="AK500"/>
      <c r="AL500"/>
      <c r="AM500"/>
      <c r="AN500"/>
      <c r="AO500"/>
      <c r="AP500"/>
      <c r="AQ500"/>
      <c r="AR500"/>
      <c r="AS500"/>
      <c r="AT500"/>
      <c r="AU500"/>
      <c r="AV500"/>
      <c r="AW500"/>
      <c r="AX500"/>
      <c r="AY500"/>
      <c r="AZ500"/>
      <c r="BA500"/>
      <c r="BB500"/>
      <c r="BC500"/>
      <c r="BD500"/>
      <c r="BE500"/>
      <c r="BF500"/>
      <c r="BG500"/>
    </row>
    <row r="501" spans="31:59" x14ac:dyDescent="0.4">
      <c r="AE501"/>
      <c r="AF501" s="1"/>
      <c r="AG501" s="1"/>
      <c r="AH501" s="1"/>
      <c r="AI501" s="1"/>
      <c r="AJ501"/>
      <c r="AK501"/>
      <c r="AL501"/>
      <c r="AM501"/>
      <c r="AN501"/>
      <c r="AO501"/>
      <c r="AP501"/>
      <c r="AQ501"/>
      <c r="AR501"/>
      <c r="AS501"/>
      <c r="AT501"/>
      <c r="AU501"/>
      <c r="AV501"/>
      <c r="AW501"/>
      <c r="AX501"/>
      <c r="AY501"/>
      <c r="AZ501"/>
      <c r="BA501"/>
      <c r="BB501"/>
      <c r="BC501"/>
      <c r="BD501"/>
      <c r="BE501"/>
      <c r="BF501"/>
      <c r="BG501"/>
    </row>
    <row r="502" spans="31:59" x14ac:dyDescent="0.4">
      <c r="AE502"/>
      <c r="AF502" s="1"/>
      <c r="AG502" s="1"/>
      <c r="AH502" s="1"/>
      <c r="AI502" s="1"/>
      <c r="AJ502"/>
      <c r="AK502"/>
      <c r="AL502"/>
      <c r="AM502"/>
      <c r="AN502"/>
      <c r="AO502"/>
      <c r="AP502"/>
      <c r="AQ502"/>
      <c r="AR502"/>
      <c r="AS502"/>
      <c r="AT502"/>
      <c r="AU502"/>
      <c r="AV502"/>
      <c r="AW502"/>
      <c r="AX502"/>
      <c r="AY502"/>
      <c r="AZ502"/>
      <c r="BA502"/>
      <c r="BB502"/>
      <c r="BC502"/>
      <c r="BD502"/>
      <c r="BE502"/>
      <c r="BF502"/>
      <c r="BG502"/>
    </row>
    <row r="503" spans="31:59" x14ac:dyDescent="0.4">
      <c r="AE503"/>
      <c r="AF503" s="1"/>
      <c r="AG503" s="1"/>
      <c r="AH503" s="1"/>
      <c r="AI503" s="1"/>
      <c r="AJ503"/>
      <c r="AK503"/>
      <c r="AL503"/>
      <c r="AM503"/>
      <c r="AN503"/>
      <c r="AO503"/>
      <c r="AP503"/>
      <c r="AQ503"/>
      <c r="AR503"/>
      <c r="AS503"/>
      <c r="AT503"/>
      <c r="AU503"/>
      <c r="AV503"/>
      <c r="AW503"/>
      <c r="AX503"/>
      <c r="AY503"/>
      <c r="AZ503"/>
      <c r="BA503"/>
      <c r="BB503"/>
      <c r="BC503"/>
      <c r="BD503"/>
      <c r="BE503"/>
      <c r="BF503"/>
      <c r="BG503"/>
    </row>
    <row r="504" spans="31:59" x14ac:dyDescent="0.4">
      <c r="AE504"/>
      <c r="AF504" s="1"/>
      <c r="AG504" s="1"/>
      <c r="AH504" s="1"/>
      <c r="AI504" s="1"/>
      <c r="AJ504"/>
      <c r="AK504"/>
      <c r="AL504"/>
      <c r="AM504"/>
      <c r="AN504"/>
      <c r="AO504"/>
      <c r="AP504"/>
      <c r="AQ504"/>
      <c r="AR504"/>
      <c r="AS504"/>
      <c r="AT504"/>
      <c r="AU504"/>
      <c r="AV504"/>
      <c r="AW504"/>
      <c r="AX504"/>
      <c r="AY504"/>
      <c r="AZ504"/>
      <c r="BA504"/>
      <c r="BB504"/>
      <c r="BC504"/>
      <c r="BD504"/>
      <c r="BE504"/>
      <c r="BF504"/>
      <c r="BG504"/>
    </row>
    <row r="505" spans="31:59" x14ac:dyDescent="0.4">
      <c r="AE505"/>
      <c r="AF505" s="1"/>
      <c r="AG505" s="1"/>
      <c r="AH505" s="1"/>
      <c r="AI505" s="1"/>
      <c r="AJ505"/>
      <c r="AK505"/>
      <c r="AL505"/>
      <c r="AM505"/>
      <c r="AN505"/>
      <c r="AO505"/>
      <c r="AP505"/>
      <c r="AQ505"/>
      <c r="AR505"/>
      <c r="AS505"/>
      <c r="AT505"/>
      <c r="AU505"/>
      <c r="AV505"/>
      <c r="AW505"/>
      <c r="AX505"/>
      <c r="AY505"/>
      <c r="AZ505"/>
      <c r="BA505"/>
      <c r="BB505"/>
      <c r="BC505"/>
      <c r="BD505"/>
      <c r="BE505"/>
      <c r="BF505"/>
      <c r="BG505"/>
    </row>
    <row r="506" spans="31:59" x14ac:dyDescent="0.4">
      <c r="AE506"/>
      <c r="AF506" s="1"/>
      <c r="AG506" s="1"/>
      <c r="AH506" s="1"/>
      <c r="AI506" s="1"/>
      <c r="AJ506"/>
      <c r="AK506"/>
      <c r="AL506"/>
      <c r="AM506"/>
      <c r="AN506"/>
      <c r="AO506"/>
      <c r="AP506"/>
      <c r="AQ506"/>
      <c r="AR506"/>
      <c r="AS506"/>
      <c r="AT506"/>
      <c r="AU506"/>
      <c r="AV506"/>
      <c r="AW506"/>
      <c r="AX506"/>
      <c r="AY506"/>
      <c r="AZ506"/>
      <c r="BA506"/>
      <c r="BB506"/>
      <c r="BC506"/>
      <c r="BD506"/>
      <c r="BE506"/>
      <c r="BF506"/>
      <c r="BG506"/>
    </row>
    <row r="507" spans="31:59" x14ac:dyDescent="0.4">
      <c r="AE507"/>
      <c r="AF507" s="1"/>
      <c r="AG507" s="1"/>
      <c r="AH507" s="1"/>
      <c r="AI507" s="1"/>
      <c r="AJ507"/>
      <c r="AK507"/>
      <c r="AL507"/>
      <c r="AM507"/>
      <c r="AN507"/>
      <c r="AO507"/>
      <c r="AP507"/>
      <c r="AQ507"/>
      <c r="AR507"/>
      <c r="AS507"/>
      <c r="AT507"/>
      <c r="AU507"/>
      <c r="AV507"/>
      <c r="AW507"/>
      <c r="AX507"/>
      <c r="AY507"/>
      <c r="AZ507"/>
      <c r="BA507"/>
      <c r="BB507"/>
      <c r="BC507"/>
      <c r="BD507"/>
      <c r="BE507"/>
      <c r="BF507"/>
      <c r="BG507"/>
    </row>
    <row r="508" spans="31:59" x14ac:dyDescent="0.4">
      <c r="AE508"/>
      <c r="AF508" s="1"/>
      <c r="AG508" s="1"/>
      <c r="AH508" s="1"/>
      <c r="AI508" s="1"/>
      <c r="AJ508"/>
      <c r="AK508"/>
      <c r="AL508"/>
      <c r="AM508"/>
      <c r="AN508"/>
      <c r="AO508"/>
      <c r="AP508"/>
      <c r="AQ508"/>
      <c r="AR508"/>
      <c r="AS508"/>
      <c r="AT508"/>
      <c r="AU508"/>
      <c r="AV508"/>
      <c r="AW508"/>
      <c r="AX508"/>
      <c r="AY508"/>
      <c r="AZ508"/>
      <c r="BA508"/>
      <c r="BB508"/>
      <c r="BC508"/>
      <c r="BD508"/>
      <c r="BE508"/>
      <c r="BF508"/>
      <c r="BG508"/>
    </row>
    <row r="509" spans="31:59" x14ac:dyDescent="0.4">
      <c r="AE509"/>
      <c r="AF509" s="1"/>
      <c r="AG509" s="1"/>
      <c r="AH509" s="1"/>
      <c r="AI509" s="1"/>
      <c r="AJ509"/>
      <c r="AK509"/>
      <c r="AL509"/>
      <c r="AM509"/>
      <c r="AN509"/>
      <c r="AO509"/>
      <c r="AP509"/>
      <c r="AQ509"/>
      <c r="AR509"/>
      <c r="AS509"/>
      <c r="AT509"/>
      <c r="AU509"/>
      <c r="AV509"/>
      <c r="AW509"/>
      <c r="AX509"/>
      <c r="AY509"/>
      <c r="AZ509"/>
      <c r="BA509"/>
      <c r="BB509"/>
      <c r="BC509"/>
      <c r="BD509"/>
      <c r="BE509"/>
      <c r="BF509"/>
      <c r="BG509"/>
    </row>
    <row r="510" spans="31:59" x14ac:dyDescent="0.4">
      <c r="AE510"/>
      <c r="AF510" s="1"/>
      <c r="AG510" s="1"/>
      <c r="AH510" s="1"/>
      <c r="AI510" s="1"/>
      <c r="AJ510"/>
      <c r="AK510"/>
      <c r="AL510"/>
      <c r="AM510"/>
      <c r="AN510"/>
      <c r="AO510"/>
      <c r="AP510"/>
      <c r="AQ510"/>
      <c r="AR510"/>
      <c r="AS510"/>
      <c r="AT510"/>
      <c r="AU510"/>
      <c r="AV510"/>
      <c r="AW510"/>
      <c r="AX510"/>
      <c r="AY510"/>
      <c r="AZ510"/>
      <c r="BA510"/>
      <c r="BB510"/>
      <c r="BC510"/>
      <c r="BD510"/>
      <c r="BE510"/>
      <c r="BF510"/>
      <c r="BG510"/>
    </row>
    <row r="511" spans="31:59" x14ac:dyDescent="0.4">
      <c r="AE511"/>
      <c r="AF511" s="1"/>
      <c r="AG511" s="1"/>
      <c r="AH511" s="1"/>
      <c r="AI511" s="1"/>
      <c r="AJ511"/>
      <c r="AK511"/>
      <c r="AL511"/>
      <c r="AM511"/>
      <c r="AN511"/>
      <c r="AO511"/>
      <c r="AP511"/>
      <c r="AQ511"/>
      <c r="AR511"/>
      <c r="AS511"/>
      <c r="AT511"/>
      <c r="AU511"/>
      <c r="AV511"/>
      <c r="AW511"/>
      <c r="AX511"/>
      <c r="AY511"/>
      <c r="AZ511"/>
      <c r="BA511"/>
      <c r="BB511"/>
      <c r="BC511"/>
      <c r="BD511"/>
      <c r="BE511"/>
      <c r="BF511"/>
      <c r="BG511"/>
    </row>
    <row r="512" spans="31:59" x14ac:dyDescent="0.4">
      <c r="AE512"/>
      <c r="AF512" s="1"/>
      <c r="AG512" s="1"/>
      <c r="AH512" s="1"/>
      <c r="AI512" s="1"/>
      <c r="AJ512"/>
      <c r="AK512"/>
      <c r="AL512"/>
      <c r="AM512"/>
      <c r="AN512"/>
      <c r="AO512"/>
      <c r="AP512"/>
      <c r="AQ512"/>
      <c r="AR512"/>
      <c r="AS512"/>
      <c r="AT512"/>
      <c r="AU512"/>
      <c r="AV512"/>
      <c r="AW512"/>
      <c r="AX512"/>
      <c r="AY512"/>
      <c r="AZ512"/>
      <c r="BA512"/>
      <c r="BB512"/>
      <c r="BC512"/>
      <c r="BD512"/>
      <c r="BE512"/>
      <c r="BF512"/>
      <c r="BG512"/>
    </row>
    <row r="513" spans="31:59" x14ac:dyDescent="0.4">
      <c r="AE513"/>
      <c r="AF513" s="1"/>
      <c r="AG513" s="1"/>
      <c r="AH513" s="1"/>
      <c r="AI513" s="1"/>
      <c r="AJ513"/>
      <c r="AK513"/>
      <c r="AL513"/>
      <c r="AM513"/>
      <c r="AN513"/>
      <c r="AO513"/>
      <c r="AP513"/>
      <c r="AQ513"/>
      <c r="AR513"/>
      <c r="AS513"/>
      <c r="AT513"/>
      <c r="AU513"/>
      <c r="AV513"/>
      <c r="AW513"/>
      <c r="AX513"/>
      <c r="AY513"/>
      <c r="AZ513"/>
      <c r="BA513"/>
      <c r="BB513"/>
      <c r="BC513"/>
      <c r="BD513"/>
      <c r="BE513"/>
      <c r="BF513"/>
      <c r="BG513"/>
    </row>
    <row r="514" spans="31:59" x14ac:dyDescent="0.4">
      <c r="AE514"/>
      <c r="AF514" s="1"/>
      <c r="AG514" s="1"/>
      <c r="AH514" s="1"/>
      <c r="AI514" s="1"/>
      <c r="AJ514"/>
      <c r="AK514"/>
      <c r="AL514"/>
      <c r="AM514"/>
      <c r="AN514"/>
      <c r="AO514"/>
      <c r="AP514"/>
      <c r="AQ514"/>
      <c r="AR514"/>
      <c r="AS514"/>
      <c r="AT514"/>
      <c r="AU514"/>
      <c r="AV514"/>
      <c r="AW514"/>
      <c r="AX514"/>
      <c r="AY514"/>
      <c r="AZ514"/>
      <c r="BA514"/>
      <c r="BB514"/>
      <c r="BC514"/>
      <c r="BD514"/>
      <c r="BE514"/>
      <c r="BF514"/>
      <c r="BG514"/>
    </row>
    <row r="515" spans="31:59" x14ac:dyDescent="0.4">
      <c r="AE515"/>
      <c r="AF515" s="1"/>
      <c r="AG515" s="1"/>
      <c r="AH515" s="1"/>
      <c r="AI515" s="1"/>
      <c r="AJ515"/>
      <c r="AK515"/>
      <c r="AL515"/>
      <c r="AM515"/>
      <c r="AN515"/>
      <c r="AO515"/>
      <c r="AP515"/>
      <c r="AQ515"/>
      <c r="AR515"/>
      <c r="AS515"/>
      <c r="AT515"/>
      <c r="AU515"/>
      <c r="AV515"/>
      <c r="AW515"/>
      <c r="AX515"/>
      <c r="AY515"/>
      <c r="AZ515"/>
      <c r="BA515"/>
      <c r="BB515"/>
      <c r="BC515"/>
      <c r="BD515"/>
      <c r="BE515"/>
      <c r="BF515"/>
      <c r="BG515"/>
    </row>
    <row r="516" spans="31:59" x14ac:dyDescent="0.4">
      <c r="AE516"/>
      <c r="AF516" s="1"/>
      <c r="AG516" s="1"/>
      <c r="AH516" s="1"/>
      <c r="AI516" s="1"/>
      <c r="AJ516"/>
      <c r="AK516"/>
      <c r="AL516"/>
      <c r="AM516"/>
      <c r="AN516"/>
      <c r="AO516"/>
      <c r="AP516"/>
      <c r="AQ516"/>
      <c r="AR516"/>
      <c r="AS516"/>
      <c r="AT516"/>
      <c r="AU516"/>
      <c r="AV516"/>
      <c r="AW516"/>
      <c r="AX516"/>
      <c r="AY516"/>
      <c r="AZ516"/>
      <c r="BA516"/>
      <c r="BB516"/>
      <c r="BC516"/>
      <c r="BD516"/>
      <c r="BE516"/>
      <c r="BF516"/>
      <c r="BG516"/>
    </row>
    <row r="517" spans="31:59" x14ac:dyDescent="0.4">
      <c r="AE517"/>
      <c r="AF517" s="1"/>
      <c r="AG517" s="1"/>
      <c r="AH517" s="1"/>
      <c r="AI517" s="1"/>
      <c r="AJ517"/>
      <c r="AK517"/>
      <c r="AL517"/>
      <c r="AM517"/>
      <c r="AN517"/>
      <c r="AO517"/>
      <c r="AP517"/>
      <c r="AQ517"/>
      <c r="AR517"/>
      <c r="AS517"/>
      <c r="AT517"/>
      <c r="AU517"/>
      <c r="AV517"/>
      <c r="AW517"/>
      <c r="AX517"/>
      <c r="AY517"/>
      <c r="AZ517"/>
      <c r="BA517"/>
      <c r="BB517"/>
      <c r="BC517"/>
      <c r="BD517"/>
      <c r="BE517"/>
      <c r="BF517"/>
      <c r="BG517"/>
    </row>
    <row r="518" spans="31:59" x14ac:dyDescent="0.4">
      <c r="AE518"/>
      <c r="AF518" s="1"/>
      <c r="AG518" s="1"/>
      <c r="AH518" s="1"/>
      <c r="AI518" s="1"/>
      <c r="AJ518"/>
      <c r="AK518"/>
      <c r="AL518"/>
      <c r="AM518"/>
      <c r="AN518"/>
      <c r="AO518"/>
      <c r="AP518"/>
      <c r="AQ518"/>
      <c r="AR518"/>
      <c r="AS518"/>
      <c r="AT518"/>
      <c r="AU518"/>
      <c r="AV518"/>
      <c r="AW518"/>
      <c r="AX518"/>
      <c r="AY518"/>
      <c r="AZ518"/>
      <c r="BA518"/>
      <c r="BB518"/>
      <c r="BC518"/>
      <c r="BD518"/>
      <c r="BE518"/>
      <c r="BF518"/>
      <c r="BG518"/>
    </row>
    <row r="519" spans="31:59" x14ac:dyDescent="0.4">
      <c r="AE519"/>
      <c r="AF519" s="1"/>
      <c r="AG519" s="1"/>
      <c r="AH519" s="1"/>
      <c r="AI519" s="1"/>
      <c r="AJ519"/>
      <c r="AK519"/>
      <c r="AL519"/>
      <c r="AM519"/>
      <c r="AN519"/>
      <c r="AO519"/>
      <c r="AP519"/>
      <c r="AQ519"/>
      <c r="AR519"/>
      <c r="AS519"/>
      <c r="AT519"/>
      <c r="AU519"/>
      <c r="AV519"/>
      <c r="AW519"/>
      <c r="AX519"/>
      <c r="AY519"/>
      <c r="AZ519"/>
      <c r="BA519"/>
      <c r="BB519"/>
      <c r="BC519"/>
      <c r="BD519"/>
      <c r="BE519"/>
      <c r="BF519"/>
      <c r="BG519"/>
    </row>
    <row r="520" spans="31:59" x14ac:dyDescent="0.4">
      <c r="AE520"/>
      <c r="AF520" s="1"/>
      <c r="AG520" s="1"/>
      <c r="AH520" s="1"/>
      <c r="AI520" s="1"/>
      <c r="AJ520"/>
      <c r="AK520"/>
      <c r="AL520"/>
      <c r="AM520"/>
      <c r="AN520"/>
      <c r="AO520"/>
      <c r="AP520"/>
      <c r="AQ520"/>
      <c r="AR520"/>
      <c r="AS520"/>
      <c r="AT520"/>
      <c r="AU520"/>
      <c r="AV520"/>
      <c r="AW520"/>
      <c r="AX520"/>
      <c r="AY520"/>
      <c r="AZ520"/>
      <c r="BA520"/>
      <c r="BB520"/>
      <c r="BC520"/>
      <c r="BD520"/>
      <c r="BE520"/>
      <c r="BF520"/>
      <c r="BG520"/>
    </row>
    <row r="521" spans="31:59" x14ac:dyDescent="0.4">
      <c r="AE521"/>
      <c r="AF521" s="1"/>
      <c r="AG521" s="1"/>
      <c r="AH521" s="1"/>
      <c r="AI521" s="1"/>
      <c r="AJ521"/>
      <c r="AK521"/>
      <c r="AL521"/>
      <c r="AM521"/>
      <c r="AN521"/>
      <c r="AO521"/>
      <c r="AP521"/>
      <c r="AQ521"/>
      <c r="AR521"/>
      <c r="AS521"/>
      <c r="AT521"/>
      <c r="AU521"/>
      <c r="AV521"/>
      <c r="AW521"/>
      <c r="AX521"/>
      <c r="AY521"/>
      <c r="AZ521"/>
      <c r="BA521"/>
      <c r="BB521"/>
      <c r="BC521"/>
      <c r="BD521"/>
      <c r="BE521"/>
      <c r="BF521"/>
      <c r="BG521"/>
    </row>
    <row r="522" spans="31:59" x14ac:dyDescent="0.4">
      <c r="AE522"/>
      <c r="AF522" s="1"/>
      <c r="AG522" s="1"/>
      <c r="AH522" s="1"/>
      <c r="AI522" s="1"/>
      <c r="AJ522"/>
      <c r="AK522"/>
      <c r="AL522"/>
      <c r="AM522"/>
      <c r="AN522"/>
      <c r="AO522"/>
      <c r="AP522"/>
      <c r="AQ522"/>
      <c r="AR522"/>
      <c r="AS522"/>
      <c r="AT522"/>
      <c r="AU522"/>
      <c r="AV522"/>
      <c r="AW522"/>
      <c r="AX522"/>
      <c r="AY522"/>
      <c r="AZ522"/>
      <c r="BA522"/>
      <c r="BB522"/>
      <c r="BC522"/>
      <c r="BD522"/>
      <c r="BE522"/>
      <c r="BF522"/>
      <c r="BG522"/>
    </row>
    <row r="523" spans="31:59" x14ac:dyDescent="0.4">
      <c r="AE523"/>
      <c r="AF523" s="1"/>
      <c r="AG523" s="1"/>
      <c r="AH523" s="1"/>
      <c r="AI523" s="1"/>
      <c r="AJ523"/>
      <c r="AK523"/>
      <c r="AL523"/>
      <c r="AM523"/>
      <c r="AN523"/>
      <c r="AO523"/>
      <c r="AP523"/>
      <c r="AQ523"/>
      <c r="AR523"/>
      <c r="AS523"/>
      <c r="AT523"/>
      <c r="AU523"/>
      <c r="AV523"/>
      <c r="AW523"/>
      <c r="AX523"/>
      <c r="AY523"/>
      <c r="AZ523"/>
      <c r="BA523"/>
      <c r="BB523"/>
      <c r="BC523"/>
      <c r="BD523"/>
      <c r="BE523"/>
      <c r="BF523"/>
      <c r="BG523"/>
    </row>
    <row r="524" spans="31:59" x14ac:dyDescent="0.4">
      <c r="AE524"/>
      <c r="AF524" s="1"/>
      <c r="AG524" s="1"/>
      <c r="AH524" s="1"/>
      <c r="AI524" s="1"/>
      <c r="AJ524"/>
      <c r="AK524"/>
      <c r="AL524"/>
      <c r="AM524"/>
      <c r="AN524"/>
      <c r="AO524"/>
      <c r="AP524"/>
      <c r="AQ524"/>
      <c r="AR524"/>
      <c r="AS524"/>
      <c r="AT524"/>
      <c r="AU524"/>
      <c r="AV524"/>
      <c r="AW524"/>
      <c r="AX524"/>
      <c r="AY524"/>
      <c r="AZ524"/>
      <c r="BA524"/>
      <c r="BB524"/>
      <c r="BC524"/>
      <c r="BD524"/>
      <c r="BE524"/>
      <c r="BF524"/>
      <c r="BG524"/>
    </row>
    <row r="525" spans="31:59" x14ac:dyDescent="0.4">
      <c r="AE525"/>
      <c r="AF525" s="1"/>
      <c r="AG525" s="1"/>
      <c r="AH525" s="1"/>
      <c r="AI525" s="1"/>
      <c r="AJ525"/>
      <c r="AK525"/>
      <c r="AL525"/>
      <c r="AM525"/>
      <c r="AN525"/>
      <c r="AO525"/>
      <c r="AP525"/>
      <c r="AQ525"/>
      <c r="AR525"/>
      <c r="AS525"/>
      <c r="AT525"/>
      <c r="AU525"/>
      <c r="AV525"/>
      <c r="AW525"/>
      <c r="AX525"/>
      <c r="AY525"/>
      <c r="AZ525"/>
      <c r="BA525"/>
      <c r="BB525"/>
      <c r="BC525"/>
      <c r="BD525"/>
      <c r="BE525"/>
      <c r="BF525"/>
      <c r="BG525"/>
    </row>
    <row r="526" spans="31:59" x14ac:dyDescent="0.4">
      <c r="AE526"/>
      <c r="AF526" s="1"/>
      <c r="AG526" s="1"/>
      <c r="AH526" s="1"/>
      <c r="AI526" s="1"/>
      <c r="AJ526"/>
      <c r="AK526"/>
      <c r="AL526"/>
      <c r="AM526"/>
      <c r="AN526"/>
      <c r="AO526"/>
      <c r="AP526"/>
      <c r="AQ526"/>
      <c r="AR526"/>
      <c r="AS526"/>
      <c r="AT526"/>
      <c r="AU526"/>
      <c r="AV526"/>
      <c r="AW526"/>
      <c r="AX526"/>
      <c r="AY526"/>
      <c r="AZ526"/>
      <c r="BA526"/>
      <c r="BB526"/>
      <c r="BC526"/>
      <c r="BD526"/>
      <c r="BE526"/>
      <c r="BF526"/>
      <c r="BG526"/>
    </row>
    <row r="527" spans="31:59" x14ac:dyDescent="0.4">
      <c r="AE527"/>
      <c r="AF527" s="1"/>
      <c r="AG527" s="1"/>
      <c r="AH527" s="1"/>
      <c r="AI527" s="1"/>
      <c r="AJ527"/>
      <c r="AK527"/>
      <c r="AL527"/>
      <c r="AM527"/>
      <c r="AN527"/>
      <c r="AO527"/>
      <c r="AP527"/>
      <c r="AQ527"/>
      <c r="AR527"/>
      <c r="AS527"/>
      <c r="AT527"/>
      <c r="AU527"/>
      <c r="AV527"/>
      <c r="AW527"/>
      <c r="AX527"/>
      <c r="AY527"/>
      <c r="AZ527"/>
      <c r="BA527"/>
      <c r="BB527"/>
      <c r="BC527"/>
      <c r="BD527"/>
      <c r="BE527"/>
      <c r="BF527"/>
      <c r="BG527"/>
    </row>
    <row r="528" spans="31:59" x14ac:dyDescent="0.4">
      <c r="AE528"/>
      <c r="AF528" s="1"/>
      <c r="AG528" s="1"/>
      <c r="AH528" s="1"/>
      <c r="AI528" s="1"/>
      <c r="AJ528"/>
      <c r="AK528"/>
      <c r="AL528"/>
      <c r="AM528"/>
      <c r="AN528"/>
      <c r="AO528"/>
      <c r="AP528"/>
      <c r="AQ528"/>
      <c r="AR528"/>
      <c r="AS528"/>
      <c r="AT528"/>
      <c r="AU528"/>
      <c r="AV528"/>
      <c r="AW528"/>
      <c r="AX528"/>
      <c r="AY528"/>
      <c r="AZ528"/>
      <c r="BA528"/>
      <c r="BB528"/>
      <c r="BC528"/>
      <c r="BD528"/>
      <c r="BE528"/>
      <c r="BF528"/>
      <c r="BG528"/>
    </row>
    <row r="529" spans="31:59" x14ac:dyDescent="0.4">
      <c r="AE529"/>
      <c r="AF529" s="1"/>
      <c r="AG529" s="1"/>
      <c r="AH529" s="1"/>
      <c r="AI529" s="1"/>
      <c r="AJ529"/>
      <c r="AK529"/>
      <c r="AL529"/>
      <c r="AM529"/>
      <c r="AN529"/>
      <c r="AO529"/>
      <c r="AP529"/>
      <c r="AQ529"/>
      <c r="AR529"/>
      <c r="AS529"/>
      <c r="AT529"/>
      <c r="AU529"/>
      <c r="AV529"/>
      <c r="AW529"/>
      <c r="AX529"/>
      <c r="AY529"/>
      <c r="AZ529"/>
      <c r="BA529"/>
      <c r="BB529"/>
      <c r="BC529"/>
      <c r="BD529"/>
      <c r="BE529"/>
      <c r="BF529"/>
      <c r="BG529"/>
    </row>
    <row r="530" spans="31:59" x14ac:dyDescent="0.4">
      <c r="AE530"/>
      <c r="AF530" s="1"/>
      <c r="AG530" s="1"/>
      <c r="AH530" s="1"/>
      <c r="AI530" s="1"/>
      <c r="AJ530"/>
      <c r="AK530"/>
      <c r="AL530"/>
      <c r="AM530"/>
      <c r="AN530"/>
      <c r="AO530"/>
      <c r="AP530"/>
      <c r="AQ530"/>
      <c r="AR530"/>
      <c r="AS530"/>
      <c r="AT530"/>
      <c r="AU530"/>
      <c r="AV530"/>
      <c r="AW530"/>
      <c r="AX530"/>
      <c r="AY530"/>
      <c r="AZ530"/>
      <c r="BA530"/>
      <c r="BB530"/>
      <c r="BC530"/>
      <c r="BD530"/>
      <c r="BE530"/>
      <c r="BF530"/>
      <c r="BG530"/>
    </row>
    <row r="531" spans="31:59" x14ac:dyDescent="0.4">
      <c r="AE531"/>
      <c r="AF531" s="1"/>
      <c r="AG531" s="1"/>
      <c r="AH531" s="1"/>
      <c r="AI531" s="1"/>
      <c r="AJ531"/>
      <c r="AK531"/>
      <c r="AL531"/>
      <c r="AM531"/>
      <c r="AN531"/>
      <c r="AO531"/>
      <c r="AP531"/>
      <c r="AQ531"/>
      <c r="AR531"/>
      <c r="AS531"/>
      <c r="AT531"/>
      <c r="AU531"/>
      <c r="AV531"/>
      <c r="AW531"/>
      <c r="AX531"/>
      <c r="AY531"/>
      <c r="AZ531"/>
      <c r="BA531"/>
      <c r="BB531"/>
      <c r="BC531"/>
      <c r="BD531"/>
      <c r="BE531"/>
      <c r="BF531"/>
      <c r="BG531"/>
    </row>
    <row r="532" spans="31:59" x14ac:dyDescent="0.4">
      <c r="AE532"/>
      <c r="AF532" s="1"/>
      <c r="AG532" s="1"/>
      <c r="AH532" s="1"/>
      <c r="AI532" s="1"/>
      <c r="AJ532"/>
      <c r="AK532"/>
      <c r="AL532"/>
      <c r="AM532"/>
      <c r="AN532"/>
      <c r="AO532"/>
      <c r="AP532"/>
      <c r="AQ532"/>
      <c r="AR532"/>
      <c r="AS532"/>
      <c r="AT532"/>
      <c r="AU532"/>
      <c r="AV532"/>
      <c r="AW532"/>
      <c r="AX532"/>
      <c r="AY532"/>
      <c r="AZ532"/>
      <c r="BA532"/>
      <c r="BB532"/>
      <c r="BC532"/>
      <c r="BD532"/>
      <c r="BE532"/>
      <c r="BF532"/>
      <c r="BG532"/>
    </row>
    <row r="533" spans="31:59" x14ac:dyDescent="0.4">
      <c r="AE533"/>
      <c r="AF533" s="1"/>
      <c r="AG533" s="1"/>
      <c r="AH533" s="1"/>
      <c r="AI533" s="1"/>
      <c r="AJ533"/>
      <c r="AK533"/>
      <c r="AL533"/>
      <c r="AM533"/>
      <c r="AN533"/>
      <c r="AO533"/>
      <c r="AP533"/>
      <c r="AQ533"/>
      <c r="AR533"/>
      <c r="AS533"/>
      <c r="AT533"/>
      <c r="AU533"/>
      <c r="AV533"/>
      <c r="AW533"/>
      <c r="AX533"/>
      <c r="AY533"/>
      <c r="AZ533"/>
      <c r="BA533"/>
      <c r="BB533"/>
      <c r="BC533"/>
      <c r="BD533"/>
      <c r="BE533"/>
      <c r="BF533"/>
      <c r="BG533"/>
    </row>
    <row r="534" spans="31:59" x14ac:dyDescent="0.4">
      <c r="AE534"/>
      <c r="AF534" s="1"/>
      <c r="AG534" s="1"/>
      <c r="AH534" s="1"/>
      <c r="AI534" s="1"/>
      <c r="AJ534"/>
      <c r="AK534"/>
      <c r="AL534"/>
      <c r="AM534"/>
      <c r="AN534"/>
      <c r="AO534"/>
      <c r="AP534"/>
      <c r="AQ534"/>
      <c r="AR534"/>
      <c r="AS534"/>
      <c r="AT534"/>
      <c r="AU534"/>
      <c r="AV534"/>
      <c r="AW534"/>
      <c r="AX534"/>
      <c r="AY534"/>
      <c r="AZ534"/>
      <c r="BA534"/>
      <c r="BB534"/>
      <c r="BC534"/>
      <c r="BD534"/>
      <c r="BE534"/>
      <c r="BF534"/>
      <c r="BG534"/>
    </row>
    <row r="535" spans="31:59" x14ac:dyDescent="0.4">
      <c r="AE535"/>
      <c r="AF535" s="1"/>
      <c r="AG535" s="1"/>
      <c r="AH535" s="1"/>
      <c r="AI535" s="1"/>
      <c r="AJ535"/>
      <c r="AK535"/>
      <c r="AL535"/>
      <c r="AM535"/>
      <c r="AN535"/>
      <c r="AO535"/>
      <c r="AP535"/>
      <c r="AQ535"/>
      <c r="AR535"/>
      <c r="AS535"/>
      <c r="AT535"/>
      <c r="AU535"/>
      <c r="AV535"/>
      <c r="AW535"/>
      <c r="AX535"/>
      <c r="AY535"/>
      <c r="AZ535"/>
      <c r="BA535"/>
      <c r="BB535"/>
      <c r="BC535"/>
      <c r="BD535"/>
      <c r="BE535"/>
      <c r="BF535"/>
      <c r="BG535"/>
    </row>
    <row r="536" spans="31:59" x14ac:dyDescent="0.4">
      <c r="AE536"/>
      <c r="AF536" s="1"/>
      <c r="AG536" s="1"/>
      <c r="AH536" s="1"/>
      <c r="AI536" s="1"/>
      <c r="AJ536"/>
      <c r="AK536"/>
      <c r="AL536"/>
      <c r="AM536"/>
      <c r="AN536"/>
      <c r="AO536"/>
      <c r="AP536"/>
      <c r="AQ536"/>
      <c r="AR536"/>
      <c r="AS536"/>
      <c r="AT536"/>
      <c r="AU536"/>
      <c r="AV536"/>
      <c r="AW536"/>
      <c r="AX536"/>
      <c r="AY536"/>
      <c r="AZ536"/>
      <c r="BA536"/>
      <c r="BB536"/>
      <c r="BC536"/>
      <c r="BD536"/>
      <c r="BE536"/>
      <c r="BF536"/>
      <c r="BG536"/>
    </row>
    <row r="537" spans="31:59" x14ac:dyDescent="0.4">
      <c r="AE537"/>
      <c r="AF537" s="1"/>
      <c r="AG537" s="1"/>
      <c r="AH537" s="1"/>
      <c r="AI537" s="1"/>
      <c r="AJ537"/>
      <c r="AK537"/>
      <c r="AL537"/>
      <c r="AM537"/>
      <c r="AN537"/>
      <c r="AO537"/>
      <c r="AP537"/>
      <c r="AQ537"/>
      <c r="AR537"/>
      <c r="AS537"/>
      <c r="AT537"/>
      <c r="AU537"/>
      <c r="AV537"/>
      <c r="AW537"/>
      <c r="AX537"/>
      <c r="AY537"/>
      <c r="AZ537"/>
      <c r="BA537"/>
      <c r="BB537"/>
      <c r="BC537"/>
      <c r="BD537"/>
      <c r="BE537"/>
      <c r="BF537"/>
      <c r="BG537"/>
    </row>
    <row r="538" spans="31:59" x14ac:dyDescent="0.4">
      <c r="AE538"/>
      <c r="AF538" s="1"/>
      <c r="AG538" s="1"/>
      <c r="AH538" s="1"/>
      <c r="AI538" s="1"/>
      <c r="AJ538"/>
      <c r="AK538"/>
      <c r="AL538"/>
      <c r="AM538"/>
      <c r="AN538"/>
      <c r="AO538"/>
      <c r="AP538"/>
      <c r="AQ538"/>
      <c r="AR538"/>
      <c r="AS538"/>
      <c r="AT538"/>
      <c r="AU538"/>
      <c r="AV538"/>
      <c r="AW538"/>
      <c r="AX538"/>
      <c r="AY538"/>
      <c r="AZ538"/>
      <c r="BA538"/>
      <c r="BB538"/>
      <c r="BC538"/>
      <c r="BD538"/>
      <c r="BE538"/>
      <c r="BF538"/>
      <c r="BG538"/>
    </row>
    <row r="539" spans="31:59" x14ac:dyDescent="0.4">
      <c r="AE539"/>
      <c r="AF539" s="1"/>
      <c r="AG539" s="1"/>
      <c r="AH539" s="1"/>
      <c r="AI539" s="1"/>
      <c r="AJ539"/>
      <c r="AK539"/>
      <c r="AL539"/>
      <c r="AM539"/>
      <c r="AN539"/>
      <c r="AO539"/>
      <c r="AP539"/>
      <c r="AQ539"/>
      <c r="AR539"/>
      <c r="AS539"/>
      <c r="AT539"/>
      <c r="AU539"/>
      <c r="AV539"/>
      <c r="AW539"/>
      <c r="AX539"/>
      <c r="AY539"/>
      <c r="AZ539"/>
      <c r="BA539"/>
      <c r="BB539"/>
      <c r="BC539"/>
      <c r="BD539"/>
      <c r="BE539"/>
      <c r="BF539"/>
      <c r="BG539"/>
    </row>
    <row r="540" spans="31:59" x14ac:dyDescent="0.4">
      <c r="AE540"/>
      <c r="AF540" s="1"/>
      <c r="AG540" s="1"/>
      <c r="AH540" s="1"/>
      <c r="AI540" s="1"/>
      <c r="AJ540"/>
      <c r="AK540"/>
      <c r="AL540"/>
      <c r="AM540"/>
      <c r="AN540"/>
      <c r="AO540"/>
      <c r="AP540"/>
      <c r="AQ540"/>
      <c r="AR540"/>
      <c r="AS540"/>
      <c r="AT540"/>
      <c r="AU540"/>
      <c r="AV540"/>
      <c r="AW540"/>
      <c r="AX540"/>
      <c r="AY540"/>
      <c r="AZ540"/>
      <c r="BA540"/>
      <c r="BB540"/>
      <c r="BC540"/>
      <c r="BD540"/>
      <c r="BE540"/>
      <c r="BF540"/>
      <c r="BG540"/>
    </row>
    <row r="541" spans="31:59" x14ac:dyDescent="0.4">
      <c r="AE541"/>
      <c r="AF541" s="1"/>
      <c r="AG541" s="1"/>
      <c r="AH541" s="1"/>
      <c r="AI541" s="1"/>
      <c r="AJ541"/>
      <c r="AK541"/>
      <c r="AL541"/>
      <c r="AM541"/>
      <c r="AN541"/>
      <c r="AO541"/>
      <c r="AP541"/>
      <c r="AQ541"/>
      <c r="AR541"/>
      <c r="AS541"/>
      <c r="AT541"/>
      <c r="AU541"/>
      <c r="AV541"/>
      <c r="AW541"/>
      <c r="AX541"/>
      <c r="AY541"/>
      <c r="AZ541"/>
      <c r="BA541"/>
      <c r="BB541"/>
      <c r="BC541"/>
      <c r="BD541"/>
      <c r="BE541"/>
      <c r="BF541"/>
      <c r="BG541"/>
    </row>
    <row r="542" spans="31:59" x14ac:dyDescent="0.4">
      <c r="AE542"/>
      <c r="AF542" s="1"/>
      <c r="AG542" s="1"/>
      <c r="AH542" s="1"/>
      <c r="AI542" s="1"/>
      <c r="AJ542"/>
      <c r="AK542"/>
      <c r="AL542"/>
      <c r="AM542"/>
      <c r="AN542"/>
      <c r="AO542"/>
      <c r="AP542"/>
      <c r="AQ542"/>
      <c r="AR542"/>
      <c r="AS542"/>
      <c r="AT542"/>
      <c r="AU542"/>
      <c r="AV542"/>
      <c r="AW542"/>
      <c r="AX542"/>
      <c r="AY542"/>
      <c r="AZ542"/>
      <c r="BA542"/>
      <c r="BB542"/>
      <c r="BC542"/>
      <c r="BD542"/>
      <c r="BE542"/>
      <c r="BF542"/>
      <c r="BG542"/>
    </row>
    <row r="543" spans="31:59" x14ac:dyDescent="0.4">
      <c r="AE543"/>
      <c r="AF543" s="1"/>
      <c r="AG543" s="1"/>
      <c r="AH543" s="1"/>
      <c r="AI543" s="1"/>
      <c r="AJ543"/>
      <c r="AK543"/>
      <c r="AL543"/>
      <c r="AM543"/>
      <c r="AN543"/>
      <c r="AO543"/>
      <c r="AP543"/>
      <c r="AQ543"/>
      <c r="AR543"/>
      <c r="AS543"/>
      <c r="AT543"/>
      <c r="AU543"/>
      <c r="AV543"/>
      <c r="AW543"/>
      <c r="AX543"/>
      <c r="AY543"/>
      <c r="AZ543"/>
      <c r="BA543"/>
      <c r="BB543"/>
      <c r="BC543"/>
      <c r="BD543"/>
      <c r="BE543"/>
      <c r="BF543"/>
      <c r="BG543"/>
    </row>
    <row r="544" spans="31:59" x14ac:dyDescent="0.4">
      <c r="AE544"/>
      <c r="AF544" s="1"/>
      <c r="AG544" s="1"/>
      <c r="AH544" s="1"/>
      <c r="AI544" s="1"/>
      <c r="AJ544"/>
      <c r="AK544"/>
      <c r="AL544"/>
      <c r="AM544"/>
      <c r="AN544"/>
      <c r="AO544"/>
      <c r="AP544"/>
      <c r="AQ544"/>
      <c r="AR544"/>
      <c r="AS544"/>
      <c r="AT544"/>
      <c r="AU544"/>
      <c r="AV544"/>
      <c r="AW544"/>
      <c r="AX544"/>
      <c r="AY544"/>
      <c r="AZ544"/>
      <c r="BA544"/>
      <c r="BB544"/>
      <c r="BC544"/>
      <c r="BD544"/>
      <c r="BE544"/>
      <c r="BF544"/>
      <c r="BG544"/>
    </row>
    <row r="545" spans="31:59" x14ac:dyDescent="0.4">
      <c r="AE545"/>
      <c r="AF545" s="1"/>
      <c r="AG545" s="1"/>
      <c r="AH545" s="1"/>
      <c r="AI545" s="1"/>
      <c r="AJ545"/>
      <c r="AK545"/>
      <c r="AL545"/>
      <c r="AM545"/>
      <c r="AN545"/>
      <c r="AO545"/>
      <c r="AP545"/>
      <c r="AQ545"/>
      <c r="AR545"/>
      <c r="AS545"/>
      <c r="AT545"/>
      <c r="AU545"/>
      <c r="AV545"/>
      <c r="AW545"/>
      <c r="AX545"/>
      <c r="AY545"/>
      <c r="AZ545"/>
      <c r="BA545"/>
      <c r="BB545"/>
      <c r="BC545"/>
      <c r="BD545"/>
      <c r="BE545"/>
      <c r="BF545"/>
      <c r="BG545"/>
    </row>
    <row r="546" spans="31:59" x14ac:dyDescent="0.4">
      <c r="AE546"/>
      <c r="AF546" s="1"/>
      <c r="AG546" s="1"/>
      <c r="AH546" s="1"/>
      <c r="AI546" s="1"/>
      <c r="AJ546"/>
      <c r="AK546"/>
      <c r="AL546"/>
      <c r="AM546"/>
      <c r="AN546"/>
      <c r="AO546"/>
      <c r="AP546"/>
      <c r="AQ546"/>
      <c r="AR546"/>
      <c r="AS546"/>
      <c r="AT546"/>
      <c r="AU546"/>
      <c r="AV546"/>
      <c r="AW546"/>
      <c r="AX546"/>
      <c r="AY546"/>
      <c r="AZ546"/>
      <c r="BA546"/>
      <c r="BB546"/>
      <c r="BC546"/>
      <c r="BD546"/>
      <c r="BE546"/>
      <c r="BF546"/>
      <c r="BG546"/>
    </row>
    <row r="547" spans="31:59" x14ac:dyDescent="0.4">
      <c r="AE547"/>
      <c r="AF547" s="1"/>
      <c r="AG547" s="1"/>
      <c r="AH547" s="1"/>
      <c r="AI547" s="1"/>
      <c r="AJ547"/>
      <c r="AK547"/>
      <c r="AL547"/>
      <c r="AM547"/>
      <c r="AN547"/>
      <c r="AO547"/>
      <c r="AP547"/>
      <c r="AQ547"/>
      <c r="AR547"/>
      <c r="AS547"/>
      <c r="AT547"/>
      <c r="AU547"/>
      <c r="AV547"/>
      <c r="AW547"/>
      <c r="AX547"/>
      <c r="AY547"/>
      <c r="AZ547"/>
      <c r="BA547"/>
      <c r="BB547"/>
      <c r="BC547"/>
      <c r="BD547"/>
      <c r="BE547"/>
      <c r="BF547"/>
      <c r="BG547"/>
    </row>
    <row r="548" spans="31:59" x14ac:dyDescent="0.4">
      <c r="AE548"/>
      <c r="AF548" s="1"/>
      <c r="AG548" s="1"/>
      <c r="AH548" s="1"/>
      <c r="AI548" s="1"/>
      <c r="AJ548"/>
      <c r="AK548"/>
      <c r="AL548"/>
      <c r="AM548"/>
      <c r="AN548"/>
      <c r="AO548"/>
      <c r="AP548"/>
      <c r="AQ548"/>
      <c r="AR548"/>
      <c r="AS548"/>
      <c r="AT548"/>
      <c r="AU548"/>
      <c r="AV548"/>
      <c r="AW548"/>
      <c r="AX548"/>
      <c r="AY548"/>
      <c r="AZ548"/>
      <c r="BA548"/>
      <c r="BB548"/>
      <c r="BC548"/>
      <c r="BD548"/>
      <c r="BE548"/>
      <c r="BF548"/>
      <c r="BG548"/>
    </row>
    <row r="549" spans="31:59" x14ac:dyDescent="0.4">
      <c r="AE549"/>
      <c r="AF549" s="1"/>
      <c r="AG549" s="1"/>
      <c r="AH549" s="1"/>
      <c r="AI549" s="1"/>
      <c r="AJ549"/>
      <c r="AK549"/>
      <c r="AL549"/>
      <c r="AM549"/>
      <c r="AN549"/>
      <c r="AO549"/>
      <c r="AP549"/>
      <c r="AQ549"/>
      <c r="AR549"/>
      <c r="AS549"/>
      <c r="AT549"/>
      <c r="AU549"/>
      <c r="AV549"/>
      <c r="AW549"/>
      <c r="AX549"/>
      <c r="AY549"/>
      <c r="AZ549"/>
      <c r="BA549"/>
      <c r="BB549"/>
      <c r="BC549"/>
      <c r="BD549"/>
      <c r="BE549"/>
      <c r="BF549"/>
      <c r="BG549"/>
    </row>
    <row r="550" spans="31:59" x14ac:dyDescent="0.4">
      <c r="AE550"/>
      <c r="AF550" s="1"/>
      <c r="AG550" s="1"/>
      <c r="AH550" s="1"/>
      <c r="AI550" s="1"/>
      <c r="AJ550"/>
      <c r="AK550"/>
      <c r="AL550"/>
      <c r="AM550"/>
      <c r="AN550"/>
      <c r="AO550"/>
      <c r="AP550"/>
      <c r="AQ550"/>
      <c r="AR550"/>
      <c r="AS550"/>
      <c r="AT550"/>
      <c r="AU550"/>
      <c r="AV550"/>
      <c r="AW550"/>
      <c r="AX550"/>
      <c r="AY550"/>
      <c r="AZ550"/>
      <c r="BA550"/>
      <c r="BB550"/>
      <c r="BC550"/>
      <c r="BD550"/>
      <c r="BE550"/>
      <c r="BF550"/>
      <c r="BG550"/>
    </row>
    <row r="551" spans="31:59" x14ac:dyDescent="0.4">
      <c r="AE551"/>
      <c r="AF551" s="1"/>
      <c r="AG551" s="1"/>
      <c r="AH551" s="1"/>
      <c r="AI551" s="1"/>
      <c r="AJ551"/>
      <c r="AK551"/>
      <c r="AL551"/>
      <c r="AM551"/>
      <c r="AN551"/>
      <c r="AO551"/>
      <c r="AP551"/>
      <c r="AQ551"/>
      <c r="AR551"/>
      <c r="AS551"/>
      <c r="AT551"/>
      <c r="AU551"/>
      <c r="AV551"/>
      <c r="AW551"/>
      <c r="AX551"/>
      <c r="AY551"/>
      <c r="AZ551"/>
      <c r="BA551"/>
      <c r="BB551"/>
      <c r="BC551"/>
      <c r="BD551"/>
      <c r="BE551"/>
      <c r="BF551"/>
      <c r="BG551"/>
    </row>
    <row r="552" spans="31:59" x14ac:dyDescent="0.4">
      <c r="AE552"/>
      <c r="AF552" s="1"/>
      <c r="AG552" s="1"/>
      <c r="AH552" s="1"/>
      <c r="AI552" s="1"/>
      <c r="AJ552"/>
      <c r="AK552"/>
      <c r="AL552"/>
      <c r="AM552"/>
      <c r="AN552"/>
      <c r="AO552"/>
      <c r="AP552"/>
      <c r="AQ552"/>
      <c r="AR552"/>
      <c r="AS552"/>
      <c r="AT552"/>
      <c r="AU552"/>
      <c r="AV552"/>
      <c r="AW552"/>
      <c r="AX552"/>
      <c r="AY552"/>
      <c r="AZ552"/>
      <c r="BA552"/>
      <c r="BB552"/>
      <c r="BC552"/>
      <c r="BD552"/>
      <c r="BE552"/>
      <c r="BF552"/>
      <c r="BG552"/>
    </row>
    <row r="553" spans="31:59" x14ac:dyDescent="0.4">
      <c r="AE553"/>
      <c r="AF553" s="1"/>
      <c r="AG553" s="1"/>
      <c r="AH553" s="1"/>
      <c r="AI553" s="1"/>
      <c r="AJ553"/>
      <c r="AK553"/>
      <c r="AL553"/>
      <c r="AM553"/>
      <c r="AN553"/>
      <c r="AO553"/>
      <c r="AP553"/>
      <c r="AQ553"/>
      <c r="AR553"/>
      <c r="AS553"/>
      <c r="AT553"/>
      <c r="AU553"/>
      <c r="AV553"/>
      <c r="AW553"/>
      <c r="AX553"/>
      <c r="AY553"/>
      <c r="AZ553"/>
      <c r="BA553"/>
      <c r="BB553"/>
      <c r="BC553"/>
      <c r="BD553"/>
      <c r="BE553"/>
      <c r="BF553"/>
      <c r="BG553"/>
    </row>
    <row r="554" spans="31:59" x14ac:dyDescent="0.4">
      <c r="AE554"/>
      <c r="AF554" s="1"/>
      <c r="AG554" s="1"/>
      <c r="AH554" s="1"/>
      <c r="AI554" s="1"/>
      <c r="AJ554"/>
      <c r="AK554"/>
      <c r="AL554"/>
      <c r="AM554"/>
      <c r="AN554"/>
      <c r="AO554"/>
      <c r="AP554"/>
      <c r="AQ554"/>
      <c r="AR554"/>
      <c r="AS554"/>
      <c r="AT554"/>
      <c r="AU554"/>
      <c r="AV554"/>
      <c r="AW554"/>
      <c r="AX554"/>
      <c r="AY554"/>
      <c r="AZ554"/>
      <c r="BA554"/>
      <c r="BB554"/>
      <c r="BC554"/>
      <c r="BD554"/>
      <c r="BE554"/>
      <c r="BF554"/>
      <c r="BG554"/>
    </row>
    <row r="555" spans="31:59" x14ac:dyDescent="0.4">
      <c r="AE555"/>
      <c r="AF555" s="1"/>
      <c r="AG555" s="1"/>
      <c r="AH555" s="1"/>
      <c r="AI555" s="1"/>
      <c r="AJ555"/>
      <c r="AK555"/>
      <c r="AL555"/>
      <c r="AM555"/>
      <c r="AN555"/>
      <c r="AO555"/>
      <c r="AP555"/>
      <c r="AQ555"/>
      <c r="AR555"/>
      <c r="AS555"/>
      <c r="AT555"/>
      <c r="AU555"/>
      <c r="AV555"/>
      <c r="AW555"/>
      <c r="AX555"/>
      <c r="AY555"/>
      <c r="AZ555"/>
      <c r="BA555"/>
      <c r="BB555"/>
      <c r="BC555"/>
      <c r="BD555"/>
      <c r="BE555"/>
      <c r="BF555"/>
      <c r="BG555"/>
    </row>
    <row r="556" spans="31:59" x14ac:dyDescent="0.4">
      <c r="AE556"/>
      <c r="AF556" s="1"/>
      <c r="AG556" s="1"/>
      <c r="AH556" s="1"/>
      <c r="AI556" s="1"/>
      <c r="AJ556"/>
      <c r="AK556"/>
      <c r="AL556"/>
      <c r="AM556"/>
      <c r="AN556"/>
      <c r="AO556"/>
      <c r="AP556"/>
      <c r="AQ556"/>
      <c r="AR556"/>
      <c r="AS556"/>
      <c r="AT556"/>
      <c r="AU556"/>
      <c r="AV556"/>
      <c r="AW556"/>
      <c r="AX556"/>
      <c r="AY556"/>
      <c r="AZ556"/>
      <c r="BA556"/>
      <c r="BB556"/>
      <c r="BC556"/>
      <c r="BD556"/>
      <c r="BE556"/>
      <c r="BF556"/>
      <c r="BG556"/>
    </row>
    <row r="557" spans="31:59" x14ac:dyDescent="0.4">
      <c r="AE557"/>
      <c r="AF557" s="1"/>
      <c r="AG557" s="1"/>
      <c r="AH557" s="1"/>
      <c r="AI557" s="1"/>
      <c r="AJ557"/>
      <c r="AK557"/>
      <c r="AL557"/>
      <c r="AM557"/>
      <c r="AN557"/>
      <c r="AO557"/>
      <c r="AP557"/>
      <c r="AQ557"/>
      <c r="AR557"/>
      <c r="AS557"/>
      <c r="AT557"/>
      <c r="AU557"/>
      <c r="AV557"/>
      <c r="AW557"/>
      <c r="AX557"/>
      <c r="AY557"/>
      <c r="AZ557"/>
      <c r="BA557"/>
      <c r="BB557"/>
      <c r="BC557"/>
      <c r="BD557"/>
      <c r="BE557"/>
      <c r="BF557"/>
      <c r="BG557"/>
    </row>
    <row r="558" spans="31:59" x14ac:dyDescent="0.4">
      <c r="AE558"/>
      <c r="AF558" s="1"/>
      <c r="AG558" s="1"/>
      <c r="AH558" s="1"/>
      <c r="AI558" s="1"/>
      <c r="AJ558"/>
      <c r="AK558"/>
      <c r="AL558"/>
      <c r="AM558"/>
      <c r="AN558"/>
      <c r="AO558"/>
      <c r="AP558"/>
      <c r="AQ558"/>
      <c r="AR558"/>
      <c r="AS558"/>
      <c r="AT558"/>
      <c r="AU558"/>
      <c r="AV558"/>
      <c r="AW558"/>
      <c r="AX558"/>
      <c r="AY558"/>
      <c r="AZ558"/>
      <c r="BA558"/>
      <c r="BB558"/>
      <c r="BC558"/>
      <c r="BD558"/>
      <c r="BE558"/>
      <c r="BF558"/>
      <c r="BG558"/>
    </row>
    <row r="559" spans="31:59" x14ac:dyDescent="0.4">
      <c r="AE559"/>
      <c r="AF559" s="1"/>
      <c r="AG559" s="1"/>
      <c r="AH559" s="1"/>
      <c r="AI559" s="1"/>
      <c r="AJ559"/>
      <c r="AK559"/>
      <c r="AL559"/>
      <c r="AM559"/>
      <c r="AN559"/>
      <c r="AO559"/>
      <c r="AP559"/>
      <c r="AQ559"/>
      <c r="AR559"/>
      <c r="AS559"/>
      <c r="AT559"/>
      <c r="AU559"/>
      <c r="AV559"/>
      <c r="AW559"/>
      <c r="AX559"/>
      <c r="AY559"/>
      <c r="AZ559"/>
      <c r="BA559"/>
      <c r="BB559"/>
      <c r="BC559"/>
      <c r="BD559"/>
      <c r="BE559"/>
      <c r="BF559"/>
      <c r="BG559"/>
    </row>
    <row r="560" spans="31:59" x14ac:dyDescent="0.4">
      <c r="AE560"/>
      <c r="AF560" s="1"/>
      <c r="AG560" s="1"/>
      <c r="AH560" s="1"/>
      <c r="AI560" s="1"/>
      <c r="AJ560"/>
      <c r="AK560"/>
      <c r="AL560"/>
      <c r="AM560"/>
      <c r="AN560"/>
      <c r="AO560"/>
      <c r="AP560"/>
      <c r="AQ560"/>
      <c r="AR560"/>
      <c r="AS560"/>
      <c r="AT560"/>
      <c r="AU560"/>
      <c r="AV560"/>
      <c r="AW560"/>
      <c r="AX560"/>
      <c r="AY560"/>
      <c r="AZ560"/>
      <c r="BA560"/>
      <c r="BB560"/>
      <c r="BC560"/>
      <c r="BD560"/>
      <c r="BE560"/>
      <c r="BF560"/>
      <c r="BG560"/>
    </row>
    <row r="561" spans="31:59" x14ac:dyDescent="0.4">
      <c r="AE561"/>
      <c r="AF561" s="1"/>
      <c r="AG561" s="1"/>
      <c r="AH561" s="1"/>
      <c r="AI561" s="1"/>
      <c r="AJ561"/>
      <c r="AK561"/>
      <c r="AL561"/>
      <c r="AM561"/>
      <c r="AN561"/>
      <c r="AO561"/>
      <c r="AP561"/>
      <c r="AQ561"/>
      <c r="AR561"/>
      <c r="AS561"/>
      <c r="AT561"/>
      <c r="AU561"/>
      <c r="AV561"/>
      <c r="AW561"/>
      <c r="AX561"/>
      <c r="AY561"/>
      <c r="AZ561"/>
      <c r="BA561"/>
      <c r="BB561"/>
      <c r="BC561"/>
      <c r="BD561"/>
      <c r="BE561"/>
      <c r="BF561"/>
      <c r="BG561"/>
    </row>
    <row r="562" spans="31:59" x14ac:dyDescent="0.4">
      <c r="AE562"/>
      <c r="AF562" s="1"/>
      <c r="AG562" s="1"/>
      <c r="AH562" s="1"/>
      <c r="AI562" s="1"/>
      <c r="AJ562"/>
      <c r="AK562"/>
      <c r="AL562"/>
      <c r="AM562"/>
      <c r="AN562"/>
      <c r="AO562"/>
      <c r="AP562"/>
      <c r="AQ562"/>
      <c r="AR562"/>
      <c r="AS562"/>
      <c r="AT562"/>
      <c r="AU562"/>
      <c r="AV562"/>
      <c r="AW562"/>
      <c r="AX562"/>
      <c r="AY562"/>
      <c r="AZ562"/>
      <c r="BA562"/>
      <c r="BB562"/>
      <c r="BC562"/>
      <c r="BD562"/>
      <c r="BE562"/>
      <c r="BF562"/>
      <c r="BG562"/>
    </row>
    <row r="563" spans="31:59" x14ac:dyDescent="0.4">
      <c r="AE563"/>
      <c r="AF563" s="1"/>
      <c r="AG563" s="1"/>
      <c r="AH563" s="1"/>
      <c r="AI563" s="1"/>
      <c r="AJ563"/>
      <c r="AK563"/>
      <c r="AL563"/>
      <c r="AM563"/>
      <c r="AN563"/>
      <c r="AO563"/>
      <c r="AP563"/>
      <c r="AQ563"/>
      <c r="AR563"/>
      <c r="AS563"/>
      <c r="AT563"/>
      <c r="AU563"/>
      <c r="AV563"/>
      <c r="AW563"/>
      <c r="AX563"/>
      <c r="AY563"/>
      <c r="AZ563"/>
      <c r="BA563"/>
      <c r="BB563"/>
      <c r="BC563"/>
      <c r="BD563"/>
      <c r="BE563"/>
      <c r="BF563"/>
      <c r="BG563"/>
    </row>
    <row r="564" spans="31:59" x14ac:dyDescent="0.4">
      <c r="AE564"/>
      <c r="AF564" s="1"/>
      <c r="AG564" s="1"/>
      <c r="AH564" s="1"/>
      <c r="AI564" s="1"/>
      <c r="AJ564"/>
      <c r="AK564"/>
      <c r="AL564"/>
      <c r="AM564"/>
      <c r="AN564"/>
      <c r="AO564"/>
      <c r="AP564"/>
      <c r="AQ564"/>
      <c r="AR564"/>
      <c r="AS564"/>
      <c r="AT564"/>
      <c r="AU564"/>
      <c r="AV564"/>
      <c r="AW564"/>
      <c r="AX564"/>
      <c r="AY564"/>
      <c r="AZ564"/>
      <c r="BA564"/>
      <c r="BB564"/>
      <c r="BC564"/>
      <c r="BD564"/>
      <c r="BE564"/>
      <c r="BF564"/>
      <c r="BG564"/>
    </row>
    <row r="565" spans="31:59" x14ac:dyDescent="0.4">
      <c r="AE565"/>
      <c r="AF565" s="1"/>
      <c r="AG565" s="1"/>
      <c r="AH565" s="1"/>
      <c r="AI565" s="1"/>
      <c r="AJ565"/>
      <c r="AK565"/>
      <c r="AL565"/>
      <c r="AM565"/>
      <c r="AN565"/>
      <c r="AO565"/>
      <c r="AP565"/>
      <c r="AQ565"/>
      <c r="AR565"/>
      <c r="AS565"/>
      <c r="AT565"/>
      <c r="AU565"/>
      <c r="AV565"/>
      <c r="AW565"/>
      <c r="AX565"/>
      <c r="AY565"/>
      <c r="AZ565"/>
      <c r="BA565"/>
      <c r="BB565"/>
      <c r="BC565"/>
      <c r="BD565"/>
      <c r="BE565"/>
      <c r="BF565"/>
      <c r="BG565"/>
    </row>
    <row r="566" spans="31:59" x14ac:dyDescent="0.4">
      <c r="AE566"/>
      <c r="AF566" s="1"/>
      <c r="AG566" s="1"/>
      <c r="AH566" s="1"/>
      <c r="AI566" s="1"/>
      <c r="AJ566"/>
      <c r="AK566"/>
      <c r="AL566"/>
      <c r="AM566"/>
      <c r="AN566"/>
      <c r="AO566"/>
      <c r="AP566"/>
      <c r="AQ566"/>
      <c r="AR566"/>
      <c r="AS566"/>
      <c r="AT566"/>
      <c r="AU566"/>
      <c r="AV566"/>
      <c r="AW566"/>
      <c r="AX566"/>
      <c r="AY566"/>
      <c r="AZ566"/>
      <c r="BA566"/>
      <c r="BB566"/>
      <c r="BC566"/>
      <c r="BD566"/>
      <c r="BE566"/>
      <c r="BF566"/>
      <c r="BG566"/>
    </row>
    <row r="567" spans="31:59" x14ac:dyDescent="0.4">
      <c r="AE567"/>
      <c r="AF567" s="1"/>
      <c r="AG567" s="1"/>
      <c r="AH567" s="1"/>
      <c r="AI567" s="1"/>
      <c r="AJ567"/>
      <c r="AK567"/>
      <c r="AL567"/>
      <c r="AM567"/>
      <c r="AN567"/>
      <c r="AO567"/>
      <c r="AP567"/>
      <c r="AQ567"/>
      <c r="AR567"/>
      <c r="AS567"/>
      <c r="AT567"/>
      <c r="AU567"/>
      <c r="AV567"/>
      <c r="AW567"/>
      <c r="AX567"/>
      <c r="AY567"/>
      <c r="AZ567"/>
      <c r="BA567"/>
      <c r="BB567"/>
      <c r="BC567"/>
      <c r="BD567"/>
      <c r="BE567"/>
      <c r="BF567"/>
      <c r="BG567"/>
    </row>
    <row r="568" spans="31:59" x14ac:dyDescent="0.4">
      <c r="AE568"/>
      <c r="AF568" s="1"/>
      <c r="AG568" s="1"/>
      <c r="AH568" s="1"/>
      <c r="AI568" s="1"/>
      <c r="AJ568"/>
      <c r="AK568"/>
      <c r="AL568"/>
      <c r="AM568"/>
      <c r="AN568"/>
      <c r="AO568"/>
      <c r="AP568"/>
      <c r="AQ568"/>
      <c r="AR568"/>
      <c r="AS568"/>
      <c r="AT568"/>
      <c r="AU568"/>
      <c r="AV568"/>
      <c r="AW568"/>
      <c r="AX568"/>
      <c r="AY568"/>
      <c r="AZ568"/>
      <c r="BA568"/>
      <c r="BB568"/>
      <c r="BC568"/>
      <c r="BD568"/>
      <c r="BE568"/>
      <c r="BF568"/>
      <c r="BG568"/>
    </row>
    <row r="569" spans="31:59" x14ac:dyDescent="0.4">
      <c r="AE569"/>
      <c r="AF569" s="1"/>
      <c r="AG569" s="1"/>
      <c r="AH569" s="1"/>
      <c r="AI569" s="1"/>
      <c r="AJ569"/>
      <c r="AK569"/>
      <c r="AL569"/>
      <c r="AM569"/>
      <c r="AN569"/>
      <c r="AO569"/>
      <c r="AP569"/>
      <c r="AQ569"/>
      <c r="AR569"/>
      <c r="AS569"/>
      <c r="AT569"/>
      <c r="AU569"/>
      <c r="AV569"/>
      <c r="AW569"/>
      <c r="AX569"/>
      <c r="AY569"/>
      <c r="AZ569"/>
      <c r="BA569"/>
      <c r="BB569"/>
      <c r="BC569"/>
      <c r="BD569"/>
      <c r="BE569"/>
      <c r="BF569"/>
      <c r="BG569"/>
    </row>
    <row r="570" spans="31:59" x14ac:dyDescent="0.4">
      <c r="AE570"/>
      <c r="AF570" s="1"/>
      <c r="AG570" s="1"/>
      <c r="AH570" s="1"/>
      <c r="AI570" s="1"/>
      <c r="AJ570"/>
      <c r="AK570"/>
      <c r="AL570"/>
      <c r="AM570"/>
      <c r="AN570"/>
      <c r="AO570"/>
      <c r="AP570"/>
      <c r="AQ570"/>
      <c r="AR570"/>
      <c r="AS570"/>
      <c r="AT570"/>
      <c r="AU570"/>
      <c r="AV570"/>
      <c r="AW570"/>
      <c r="AX570"/>
      <c r="AY570"/>
      <c r="AZ570"/>
      <c r="BA570"/>
      <c r="BB570"/>
      <c r="BC570"/>
      <c r="BD570"/>
      <c r="BE570"/>
      <c r="BF570"/>
      <c r="BG570"/>
    </row>
    <row r="571" spans="31:59" x14ac:dyDescent="0.4">
      <c r="AE571"/>
      <c r="AF571" s="1"/>
      <c r="AG571" s="1"/>
      <c r="AH571" s="1"/>
      <c r="AI571" s="1"/>
      <c r="AJ571"/>
      <c r="AK571"/>
      <c r="AL571"/>
      <c r="AM571"/>
      <c r="AN571"/>
      <c r="AO571"/>
      <c r="AP571"/>
      <c r="AQ571"/>
      <c r="AR571"/>
      <c r="AS571"/>
      <c r="AT571"/>
      <c r="AU571"/>
      <c r="AV571"/>
      <c r="AW571"/>
      <c r="AX571"/>
      <c r="AY571"/>
      <c r="AZ571"/>
      <c r="BA571"/>
      <c r="BB571"/>
      <c r="BC571"/>
      <c r="BD571"/>
      <c r="BE571"/>
      <c r="BF571"/>
      <c r="BG571"/>
    </row>
    <row r="572" spans="31:59" x14ac:dyDescent="0.4">
      <c r="AE572"/>
      <c r="AF572" s="1"/>
      <c r="AG572" s="1"/>
      <c r="AH572" s="1"/>
      <c r="AI572" s="1"/>
      <c r="AJ572"/>
      <c r="AK572"/>
      <c r="AL572"/>
      <c r="AM572"/>
      <c r="AN572"/>
      <c r="AO572"/>
      <c r="AP572"/>
      <c r="AQ572"/>
      <c r="AR572"/>
      <c r="AS572"/>
      <c r="AT572"/>
      <c r="AU572"/>
      <c r="AV572"/>
      <c r="AW572"/>
      <c r="AX572"/>
      <c r="AY572"/>
      <c r="AZ572"/>
      <c r="BA572"/>
      <c r="BB572"/>
      <c r="BC572"/>
      <c r="BD572"/>
      <c r="BE572"/>
      <c r="BF572"/>
      <c r="BG572"/>
    </row>
    <row r="573" spans="31:59" x14ac:dyDescent="0.4">
      <c r="AE573"/>
      <c r="AF573" s="1"/>
      <c r="AG573" s="1"/>
      <c r="AH573" s="1"/>
      <c r="AI573" s="1"/>
      <c r="AJ573"/>
      <c r="AK573"/>
      <c r="AL573"/>
      <c r="AM573"/>
      <c r="AN573"/>
      <c r="AO573"/>
      <c r="AP573"/>
      <c r="AQ573"/>
      <c r="AR573"/>
      <c r="AS573"/>
      <c r="AT573"/>
      <c r="AU573"/>
      <c r="AV573"/>
      <c r="AW573"/>
      <c r="AX573"/>
      <c r="AY573"/>
      <c r="AZ573"/>
      <c r="BA573"/>
      <c r="BB573"/>
      <c r="BC573"/>
      <c r="BD573"/>
      <c r="BE573"/>
      <c r="BF573"/>
      <c r="BG573"/>
    </row>
    <row r="574" spans="31:59" x14ac:dyDescent="0.4">
      <c r="AE574"/>
      <c r="AF574" s="1"/>
      <c r="AG574" s="1"/>
      <c r="AH574" s="1"/>
      <c r="AI574" s="1"/>
      <c r="AJ574"/>
      <c r="AK574"/>
      <c r="AL574"/>
      <c r="AM574"/>
      <c r="AN574"/>
      <c r="AO574"/>
      <c r="AP574"/>
      <c r="AQ574"/>
      <c r="AR574"/>
      <c r="AS574"/>
      <c r="AT574"/>
      <c r="AU574"/>
      <c r="AV574"/>
      <c r="AW574"/>
      <c r="AX574"/>
      <c r="AY574"/>
      <c r="AZ574"/>
      <c r="BA574"/>
      <c r="BB574"/>
      <c r="BC574"/>
      <c r="BD574"/>
      <c r="BE574"/>
      <c r="BF574"/>
      <c r="BG574"/>
    </row>
    <row r="575" spans="31:59" x14ac:dyDescent="0.4">
      <c r="AE575"/>
      <c r="AF575" s="1"/>
      <c r="AG575" s="1"/>
      <c r="AH575" s="1"/>
      <c r="AI575" s="1"/>
      <c r="AJ575"/>
      <c r="AK575"/>
      <c r="AL575"/>
      <c r="AM575"/>
      <c r="AN575"/>
      <c r="AO575"/>
      <c r="AP575"/>
      <c r="AQ575"/>
      <c r="AR575"/>
      <c r="AS575"/>
      <c r="AT575"/>
      <c r="AU575"/>
      <c r="AV575"/>
      <c r="AW575"/>
      <c r="AX575"/>
      <c r="AY575"/>
      <c r="AZ575"/>
      <c r="BA575"/>
      <c r="BB575"/>
      <c r="BC575"/>
      <c r="BD575"/>
      <c r="BE575"/>
      <c r="BF575"/>
      <c r="BG575"/>
    </row>
    <row r="576" spans="31:59" x14ac:dyDescent="0.4">
      <c r="AE576"/>
      <c r="AF576" s="1"/>
      <c r="AG576" s="1"/>
      <c r="AH576" s="1"/>
      <c r="AI576" s="1"/>
      <c r="AJ576"/>
      <c r="AK576"/>
      <c r="AL576"/>
      <c r="AM576"/>
      <c r="AN576"/>
      <c r="AO576"/>
      <c r="AP576"/>
      <c r="AQ576"/>
      <c r="AR576"/>
      <c r="AS576"/>
      <c r="AT576"/>
      <c r="AU576"/>
      <c r="AV576"/>
      <c r="AW576"/>
      <c r="AX576"/>
      <c r="AY576"/>
      <c r="AZ576"/>
      <c r="BA576"/>
      <c r="BB576"/>
      <c r="BC576"/>
      <c r="BD576"/>
      <c r="BE576"/>
      <c r="BF576"/>
      <c r="BG576"/>
    </row>
    <row r="577" spans="31:59" x14ac:dyDescent="0.4">
      <c r="AE577"/>
      <c r="AF577" s="1"/>
      <c r="AG577" s="1"/>
      <c r="AH577" s="1"/>
      <c r="AI577" s="1"/>
      <c r="AJ577"/>
      <c r="AK577"/>
      <c r="AL577"/>
      <c r="AM577"/>
      <c r="AN577"/>
      <c r="AO577"/>
      <c r="AP577"/>
      <c r="AQ577"/>
      <c r="AR577"/>
      <c r="AS577"/>
      <c r="AT577"/>
      <c r="AU577"/>
      <c r="AV577"/>
      <c r="AW577"/>
      <c r="AX577"/>
      <c r="AY577"/>
      <c r="AZ577"/>
      <c r="BA577"/>
      <c r="BB577"/>
      <c r="BC577"/>
      <c r="BD577"/>
      <c r="BE577"/>
      <c r="BF577"/>
      <c r="BG577"/>
    </row>
    <row r="578" spans="31:59" x14ac:dyDescent="0.4">
      <c r="AE578"/>
      <c r="AF578" s="1"/>
      <c r="AG578" s="1"/>
      <c r="AH578" s="1"/>
      <c r="AI578" s="1"/>
      <c r="AJ578"/>
      <c r="AK578"/>
      <c r="AL578"/>
      <c r="AM578"/>
      <c r="AN578"/>
      <c r="AO578"/>
      <c r="AP578"/>
      <c r="AQ578"/>
      <c r="AR578"/>
      <c r="AS578"/>
      <c r="AT578"/>
      <c r="AU578"/>
      <c r="AV578"/>
      <c r="AW578"/>
      <c r="AX578"/>
      <c r="AY578"/>
      <c r="AZ578"/>
      <c r="BA578"/>
      <c r="BB578"/>
      <c r="BC578"/>
      <c r="BD578"/>
      <c r="BE578"/>
      <c r="BF578"/>
      <c r="BG578"/>
    </row>
    <row r="579" spans="31:59" x14ac:dyDescent="0.4">
      <c r="AE579"/>
      <c r="AF579" s="1"/>
      <c r="AG579" s="1"/>
      <c r="AH579" s="1"/>
      <c r="AI579" s="1"/>
      <c r="AJ579"/>
      <c r="AK579"/>
      <c r="AL579"/>
      <c r="AM579"/>
      <c r="AN579"/>
      <c r="AO579"/>
      <c r="AP579"/>
      <c r="AQ579"/>
      <c r="AR579"/>
      <c r="AS579"/>
      <c r="AT579"/>
      <c r="AU579"/>
      <c r="AV579"/>
      <c r="AW579"/>
      <c r="AX579"/>
      <c r="AY579"/>
      <c r="AZ579"/>
      <c r="BA579"/>
      <c r="BB579"/>
      <c r="BC579"/>
      <c r="BD579"/>
      <c r="BE579"/>
      <c r="BF579"/>
      <c r="BG579"/>
    </row>
    <row r="580" spans="31:59" x14ac:dyDescent="0.4">
      <c r="AE580"/>
      <c r="AF580" s="1"/>
      <c r="AG580" s="1"/>
      <c r="AH580" s="1"/>
      <c r="AI580" s="1"/>
      <c r="AJ580"/>
      <c r="AK580"/>
      <c r="AL580"/>
      <c r="AM580"/>
      <c r="AN580"/>
      <c r="AO580"/>
      <c r="AP580"/>
      <c r="AQ580"/>
      <c r="AR580"/>
      <c r="AS580"/>
      <c r="AT580"/>
      <c r="AU580"/>
      <c r="AV580"/>
      <c r="AW580"/>
      <c r="AX580"/>
      <c r="AY580"/>
      <c r="AZ580"/>
      <c r="BA580"/>
      <c r="BB580"/>
      <c r="BC580"/>
      <c r="BD580"/>
      <c r="BE580"/>
      <c r="BF580"/>
      <c r="BG580"/>
    </row>
    <row r="581" spans="31:59" x14ac:dyDescent="0.4">
      <c r="AE581"/>
      <c r="AF581" s="1"/>
      <c r="AG581" s="1"/>
      <c r="AH581" s="1"/>
      <c r="AI581" s="1"/>
      <c r="AJ581"/>
      <c r="AK581"/>
      <c r="AL581"/>
      <c r="AM581"/>
      <c r="AN581"/>
      <c r="AO581"/>
      <c r="AP581"/>
      <c r="AQ581"/>
      <c r="AR581"/>
      <c r="AS581"/>
      <c r="AT581"/>
      <c r="AU581"/>
      <c r="AV581"/>
      <c r="AW581"/>
      <c r="AX581"/>
      <c r="AY581"/>
      <c r="AZ581"/>
      <c r="BA581"/>
      <c r="BB581"/>
      <c r="BC581"/>
      <c r="BD581"/>
      <c r="BE581"/>
      <c r="BF581"/>
      <c r="BG581"/>
    </row>
    <row r="582" spans="31:59" x14ac:dyDescent="0.4">
      <c r="AE582"/>
      <c r="AF582" s="1"/>
      <c r="AG582" s="1"/>
      <c r="AH582" s="1"/>
      <c r="AI582" s="1"/>
      <c r="AJ582"/>
      <c r="AK582"/>
      <c r="AL582"/>
      <c r="AM582"/>
      <c r="AN582"/>
      <c r="AO582"/>
      <c r="AP582"/>
      <c r="AQ582"/>
      <c r="AR582"/>
      <c r="AS582"/>
      <c r="AT582"/>
      <c r="AU582"/>
      <c r="AV582"/>
      <c r="AW582"/>
      <c r="AX582"/>
      <c r="AY582"/>
      <c r="AZ582"/>
      <c r="BA582"/>
      <c r="BB582"/>
      <c r="BC582"/>
      <c r="BD582"/>
      <c r="BE582"/>
      <c r="BF582"/>
      <c r="BG582"/>
    </row>
    <row r="583" spans="31:59" x14ac:dyDescent="0.4">
      <c r="AE583"/>
      <c r="AF583" s="1"/>
      <c r="AG583" s="1"/>
      <c r="AH583" s="1"/>
      <c r="AI583" s="1"/>
      <c r="AJ583"/>
      <c r="AK583"/>
      <c r="AL583"/>
      <c r="AM583"/>
      <c r="AN583"/>
      <c r="AO583"/>
      <c r="AP583"/>
      <c r="AQ583"/>
      <c r="AR583"/>
      <c r="AS583"/>
      <c r="AT583"/>
      <c r="AU583"/>
      <c r="AV583"/>
      <c r="AW583"/>
      <c r="AX583"/>
      <c r="AY583"/>
      <c r="AZ583"/>
      <c r="BA583"/>
      <c r="BB583"/>
      <c r="BC583"/>
      <c r="BD583"/>
      <c r="BE583"/>
      <c r="BF583"/>
      <c r="BG583"/>
    </row>
    <row r="584" spans="31:59" x14ac:dyDescent="0.4">
      <c r="AE584"/>
      <c r="AF584" s="1"/>
      <c r="AG584" s="1"/>
      <c r="AH584" s="1"/>
      <c r="AI584" s="1"/>
      <c r="AJ584"/>
      <c r="AK584"/>
      <c r="AL584"/>
      <c r="AM584"/>
      <c r="AN584"/>
      <c r="AO584"/>
      <c r="AP584"/>
      <c r="AQ584"/>
      <c r="AR584"/>
      <c r="AS584"/>
      <c r="AT584"/>
      <c r="AU584"/>
      <c r="AV584"/>
      <c r="AW584"/>
      <c r="AX584"/>
      <c r="AY584"/>
      <c r="AZ584"/>
      <c r="BA584"/>
      <c r="BB584"/>
      <c r="BC584"/>
      <c r="BD584"/>
      <c r="BE584"/>
      <c r="BF584"/>
      <c r="BG584"/>
    </row>
    <row r="585" spans="31:59" x14ac:dyDescent="0.4">
      <c r="AE585"/>
      <c r="AF585" s="1"/>
      <c r="AG585" s="1"/>
      <c r="AH585" s="1"/>
      <c r="AI585" s="1"/>
      <c r="AJ585"/>
      <c r="AK585"/>
      <c r="AL585"/>
      <c r="AM585"/>
      <c r="AN585"/>
      <c r="AO585"/>
      <c r="AP585"/>
      <c r="AQ585"/>
      <c r="AR585"/>
      <c r="AS585"/>
      <c r="AT585"/>
      <c r="AU585"/>
      <c r="AV585"/>
      <c r="AW585"/>
      <c r="AX585"/>
      <c r="AY585"/>
      <c r="AZ585"/>
      <c r="BA585"/>
      <c r="BB585"/>
      <c r="BC585"/>
      <c r="BD585"/>
      <c r="BE585"/>
      <c r="BF585"/>
      <c r="BG585"/>
    </row>
    <row r="586" spans="31:59" x14ac:dyDescent="0.4">
      <c r="AE586"/>
      <c r="AF586" s="1"/>
      <c r="AG586" s="1"/>
      <c r="AH586" s="1"/>
      <c r="AI586" s="1"/>
      <c r="AJ586"/>
      <c r="AK586"/>
      <c r="AL586"/>
      <c r="AM586"/>
      <c r="AN586"/>
      <c r="AO586"/>
      <c r="AP586"/>
      <c r="AQ586"/>
      <c r="AR586"/>
      <c r="AS586"/>
      <c r="AT586"/>
      <c r="AU586"/>
      <c r="AV586"/>
      <c r="AW586"/>
      <c r="AX586"/>
      <c r="AY586"/>
      <c r="AZ586"/>
      <c r="BA586"/>
      <c r="BB586"/>
      <c r="BC586"/>
      <c r="BD586"/>
      <c r="BE586"/>
      <c r="BF586"/>
      <c r="BG586"/>
    </row>
    <row r="587" spans="31:59" x14ac:dyDescent="0.4">
      <c r="AE587"/>
      <c r="AF587" s="1"/>
      <c r="AG587" s="1"/>
      <c r="AH587" s="1"/>
      <c r="AI587" s="1"/>
      <c r="AJ587"/>
      <c r="AK587"/>
      <c r="AL587"/>
      <c r="AM587"/>
      <c r="AN587"/>
      <c r="AO587"/>
      <c r="AP587"/>
      <c r="AQ587"/>
      <c r="AR587"/>
      <c r="AS587"/>
      <c r="AT587"/>
      <c r="AU587"/>
      <c r="AV587"/>
      <c r="AW587"/>
      <c r="AX587"/>
      <c r="AY587"/>
      <c r="AZ587"/>
      <c r="BA587"/>
      <c r="BB587"/>
      <c r="BC587"/>
      <c r="BD587"/>
      <c r="BE587"/>
      <c r="BF587"/>
      <c r="BG587"/>
    </row>
    <row r="588" spans="31:59" x14ac:dyDescent="0.4">
      <c r="AE588"/>
      <c r="AF588" s="1"/>
      <c r="AG588" s="1"/>
      <c r="AH588" s="1"/>
      <c r="AI588" s="1"/>
      <c r="AJ588"/>
      <c r="AK588"/>
      <c r="AL588"/>
      <c r="AM588"/>
      <c r="AN588"/>
      <c r="AO588"/>
      <c r="AP588"/>
      <c r="AQ588"/>
      <c r="AR588"/>
      <c r="AS588"/>
      <c r="AT588"/>
      <c r="AU588"/>
      <c r="AV588"/>
      <c r="AW588"/>
      <c r="AX588"/>
      <c r="AY588"/>
      <c r="AZ588"/>
      <c r="BA588"/>
      <c r="BB588"/>
      <c r="BC588"/>
      <c r="BD588"/>
      <c r="BE588"/>
      <c r="BF588"/>
      <c r="BG588"/>
    </row>
    <row r="589" spans="31:59" x14ac:dyDescent="0.4">
      <c r="AE589"/>
      <c r="AF589" s="1"/>
      <c r="AG589" s="1"/>
      <c r="AH589" s="1"/>
      <c r="AI589" s="1"/>
      <c r="AJ589"/>
      <c r="AK589"/>
      <c r="AL589"/>
      <c r="AM589"/>
      <c r="AN589"/>
      <c r="AO589"/>
      <c r="AP589"/>
      <c r="AQ589"/>
      <c r="AR589"/>
      <c r="AS589"/>
      <c r="AT589"/>
      <c r="AU589"/>
      <c r="AV589"/>
      <c r="AW589"/>
      <c r="AX589"/>
      <c r="AY589"/>
      <c r="AZ589"/>
      <c r="BA589"/>
      <c r="BB589"/>
      <c r="BC589"/>
      <c r="BD589"/>
      <c r="BE589"/>
      <c r="BF589"/>
      <c r="BG589"/>
    </row>
    <row r="590" spans="31:59" x14ac:dyDescent="0.4">
      <c r="AE590"/>
      <c r="AF590" s="1"/>
      <c r="AG590" s="1"/>
      <c r="AH590" s="1"/>
      <c r="AI590" s="1"/>
      <c r="AJ590"/>
      <c r="AK590"/>
      <c r="AL590"/>
      <c r="AM590"/>
      <c r="AN590"/>
      <c r="AO590"/>
      <c r="AP590"/>
      <c r="AQ590"/>
      <c r="AR590"/>
      <c r="AS590"/>
      <c r="AT590"/>
      <c r="AU590"/>
      <c r="AV590"/>
      <c r="AW590"/>
      <c r="AX590"/>
      <c r="AY590"/>
      <c r="AZ590"/>
      <c r="BA590"/>
      <c r="BB590"/>
      <c r="BC590"/>
      <c r="BD590"/>
      <c r="BE590"/>
      <c r="BF590"/>
      <c r="BG590"/>
    </row>
    <row r="591" spans="31:59" x14ac:dyDescent="0.4">
      <c r="AE591"/>
      <c r="AF591" s="1"/>
      <c r="AG591" s="1"/>
      <c r="AH591" s="1"/>
      <c r="AI591" s="1"/>
      <c r="AJ591"/>
      <c r="AK591"/>
      <c r="AL591"/>
      <c r="AM591"/>
      <c r="AN591"/>
      <c r="AO591"/>
      <c r="AP591"/>
      <c r="AQ591"/>
      <c r="AR591"/>
      <c r="AS591"/>
      <c r="AT591"/>
      <c r="AU591"/>
      <c r="AV591"/>
      <c r="AW591"/>
      <c r="AX591"/>
      <c r="AY591"/>
      <c r="AZ591"/>
      <c r="BA591"/>
      <c r="BB591"/>
      <c r="BC591"/>
      <c r="BD591"/>
      <c r="BE591"/>
      <c r="BF591"/>
      <c r="BG591"/>
    </row>
    <row r="592" spans="31:59" x14ac:dyDescent="0.4">
      <c r="AE592"/>
      <c r="AF592" s="1"/>
      <c r="AG592" s="1"/>
      <c r="AH592" s="1"/>
      <c r="AI592" s="1"/>
      <c r="AJ592"/>
      <c r="AK592"/>
      <c r="AL592"/>
      <c r="AM592"/>
      <c r="AN592"/>
      <c r="AO592"/>
      <c r="AP592"/>
      <c r="AQ592"/>
      <c r="AR592"/>
      <c r="AS592"/>
      <c r="AT592"/>
      <c r="AU592"/>
      <c r="AV592"/>
      <c r="AW592"/>
      <c r="AX592"/>
      <c r="AY592"/>
      <c r="AZ592"/>
      <c r="BA592"/>
      <c r="BB592"/>
      <c r="BC592"/>
      <c r="BD592"/>
      <c r="BE592"/>
      <c r="BF592"/>
      <c r="BG592"/>
    </row>
    <row r="593" spans="31:59" x14ac:dyDescent="0.4">
      <c r="AE593"/>
      <c r="AF593" s="1"/>
      <c r="AG593" s="1"/>
      <c r="AH593" s="1"/>
      <c r="AI593" s="1"/>
      <c r="AJ593"/>
      <c r="AK593"/>
      <c r="AL593"/>
      <c r="AM593"/>
      <c r="AN593"/>
      <c r="AO593"/>
      <c r="AP593"/>
      <c r="AQ593"/>
      <c r="AR593"/>
      <c r="AS593"/>
      <c r="AT593"/>
      <c r="AU593"/>
      <c r="AV593"/>
      <c r="AW593"/>
      <c r="AX593"/>
      <c r="AY593"/>
      <c r="AZ593"/>
      <c r="BA593"/>
      <c r="BB593"/>
      <c r="BC593"/>
      <c r="BD593"/>
      <c r="BE593"/>
      <c r="BF593"/>
      <c r="BG593"/>
    </row>
    <row r="594" spans="31:59" x14ac:dyDescent="0.4">
      <c r="AE594"/>
      <c r="AF594" s="1"/>
      <c r="AG594" s="1"/>
      <c r="AH594" s="1"/>
      <c r="AI594" s="1"/>
      <c r="AJ594"/>
      <c r="AK594"/>
      <c r="AL594"/>
      <c r="AM594"/>
      <c r="AN594"/>
      <c r="AO594"/>
      <c r="AP594"/>
      <c r="AQ594"/>
      <c r="AR594"/>
      <c r="AS594"/>
      <c r="AT594"/>
      <c r="AU594"/>
      <c r="AV594"/>
      <c r="AW594"/>
      <c r="AX594"/>
      <c r="AY594"/>
      <c r="AZ594"/>
      <c r="BA594"/>
      <c r="BB594"/>
      <c r="BC594"/>
      <c r="BD594"/>
      <c r="BE594"/>
      <c r="BF594"/>
      <c r="BG594"/>
    </row>
    <row r="595" spans="31:59" x14ac:dyDescent="0.4">
      <c r="AE595"/>
      <c r="AF595" s="1"/>
      <c r="AG595" s="1"/>
      <c r="AH595" s="1"/>
      <c r="AI595" s="1"/>
      <c r="AJ595"/>
      <c r="AK595"/>
      <c r="AL595"/>
      <c r="AM595"/>
      <c r="AN595"/>
      <c r="AO595"/>
      <c r="AP595"/>
      <c r="AQ595"/>
      <c r="AR595"/>
      <c r="AS595"/>
      <c r="AT595"/>
      <c r="AU595"/>
      <c r="AV595"/>
      <c r="AW595"/>
      <c r="AX595"/>
      <c r="AY595"/>
      <c r="AZ595"/>
      <c r="BA595"/>
      <c r="BB595"/>
      <c r="BC595"/>
      <c r="BD595"/>
      <c r="BE595"/>
      <c r="BF595"/>
      <c r="BG595"/>
    </row>
    <row r="596" spans="31:59" x14ac:dyDescent="0.4">
      <c r="AE596"/>
      <c r="AF596" s="1"/>
      <c r="AG596" s="1"/>
      <c r="AH596" s="1"/>
      <c r="AI596" s="1"/>
      <c r="AJ596"/>
      <c r="AK596"/>
      <c r="AL596"/>
      <c r="AM596"/>
      <c r="AN596"/>
      <c r="AO596"/>
      <c r="AP596"/>
      <c r="AQ596"/>
      <c r="AR596"/>
      <c r="AS596"/>
      <c r="AT596"/>
      <c r="AU596"/>
      <c r="AV596"/>
      <c r="AW596"/>
      <c r="AX596"/>
      <c r="AY596"/>
      <c r="AZ596"/>
      <c r="BA596"/>
      <c r="BB596"/>
      <c r="BC596"/>
      <c r="BD596"/>
      <c r="BE596"/>
      <c r="BF596"/>
      <c r="BG596"/>
    </row>
    <row r="597" spans="31:59" x14ac:dyDescent="0.4">
      <c r="AE597"/>
      <c r="AF597" s="1"/>
      <c r="AG597" s="1"/>
      <c r="AH597" s="1"/>
      <c r="AI597" s="1"/>
      <c r="AJ597"/>
      <c r="AK597"/>
      <c r="AL597"/>
      <c r="AM597"/>
      <c r="AN597"/>
      <c r="AO597"/>
      <c r="AP597"/>
      <c r="AQ597"/>
      <c r="AR597"/>
      <c r="AS597"/>
      <c r="AT597"/>
      <c r="AU597"/>
      <c r="AV597"/>
      <c r="AW597"/>
      <c r="AX597"/>
      <c r="AY597"/>
      <c r="AZ597"/>
      <c r="BA597"/>
      <c r="BB597"/>
      <c r="BC597"/>
      <c r="BD597"/>
      <c r="BE597"/>
      <c r="BF597"/>
      <c r="BG597"/>
    </row>
    <row r="598" spans="31:59" x14ac:dyDescent="0.4">
      <c r="AE598"/>
      <c r="AF598" s="1"/>
      <c r="AG598" s="1"/>
      <c r="AH598" s="1"/>
      <c r="AI598" s="1"/>
      <c r="AJ598"/>
      <c r="AK598"/>
      <c r="AL598"/>
      <c r="AM598"/>
      <c r="AN598"/>
      <c r="AO598"/>
      <c r="AP598"/>
      <c r="AQ598"/>
      <c r="AR598"/>
      <c r="AS598"/>
      <c r="AT598"/>
      <c r="AU598"/>
      <c r="AV598"/>
      <c r="AW598"/>
      <c r="AX598"/>
      <c r="AY598"/>
      <c r="AZ598"/>
      <c r="BA598"/>
      <c r="BB598"/>
      <c r="BC598"/>
      <c r="BD598"/>
      <c r="BE598"/>
      <c r="BF598"/>
      <c r="BG598"/>
    </row>
    <row r="599" spans="31:59" x14ac:dyDescent="0.4">
      <c r="AE599"/>
      <c r="AF599" s="1"/>
      <c r="AG599" s="1"/>
      <c r="AH599" s="1"/>
      <c r="AI599" s="1"/>
      <c r="AJ599"/>
      <c r="AK599"/>
      <c r="AL599"/>
      <c r="AM599"/>
      <c r="AN599"/>
      <c r="AO599"/>
      <c r="AP599"/>
      <c r="AQ599"/>
      <c r="AR599"/>
      <c r="AS599"/>
      <c r="AT599"/>
      <c r="AU599"/>
      <c r="AV599"/>
      <c r="AW599"/>
      <c r="AX599"/>
      <c r="AY599"/>
      <c r="AZ599"/>
      <c r="BA599"/>
      <c r="BB599"/>
      <c r="BC599"/>
      <c r="BD599"/>
      <c r="BE599"/>
      <c r="BF599"/>
      <c r="BG599"/>
    </row>
    <row r="600" spans="31:59" x14ac:dyDescent="0.4">
      <c r="AE600"/>
      <c r="AF600" s="1"/>
      <c r="AG600" s="1"/>
      <c r="AH600" s="1"/>
      <c r="AI600" s="1"/>
      <c r="AJ600"/>
      <c r="AK600"/>
      <c r="AL600"/>
      <c r="AM600"/>
      <c r="AN600"/>
      <c r="AO600"/>
      <c r="AP600"/>
      <c r="AQ600"/>
      <c r="AR600"/>
      <c r="AS600"/>
      <c r="AT600"/>
      <c r="AU600"/>
      <c r="AV600"/>
      <c r="AW600"/>
      <c r="AX600"/>
      <c r="AY600"/>
      <c r="AZ600"/>
      <c r="BA600"/>
      <c r="BB600"/>
      <c r="BC600"/>
      <c r="BD600"/>
      <c r="BE600"/>
      <c r="BF600"/>
      <c r="BG600"/>
    </row>
    <row r="601" spans="31:59" x14ac:dyDescent="0.4">
      <c r="AE601"/>
      <c r="AF601" s="1"/>
      <c r="AG601" s="1"/>
      <c r="AH601" s="1"/>
      <c r="AI601" s="1"/>
      <c r="AJ601"/>
      <c r="AK601"/>
      <c r="AL601"/>
      <c r="AM601"/>
      <c r="AN601"/>
      <c r="AO601"/>
      <c r="AP601"/>
      <c r="AQ601"/>
      <c r="AR601"/>
      <c r="AS601"/>
      <c r="AT601"/>
      <c r="AU601"/>
      <c r="AV601"/>
      <c r="AW601"/>
      <c r="AX601"/>
      <c r="AY601"/>
      <c r="AZ601"/>
      <c r="BA601"/>
      <c r="BB601"/>
      <c r="BC601"/>
      <c r="BD601"/>
      <c r="BE601"/>
      <c r="BF601"/>
      <c r="BG601"/>
    </row>
    <row r="602" spans="31:59" x14ac:dyDescent="0.4">
      <c r="AE602"/>
      <c r="AF602" s="1"/>
      <c r="AG602" s="1"/>
      <c r="AH602" s="1"/>
      <c r="AI602" s="1"/>
      <c r="AJ602"/>
      <c r="AK602"/>
      <c r="AL602"/>
      <c r="AM602"/>
      <c r="AN602"/>
      <c r="AO602"/>
      <c r="AP602"/>
      <c r="AQ602"/>
      <c r="AR602"/>
      <c r="AS602"/>
      <c r="AT602"/>
      <c r="AU602"/>
      <c r="AV602"/>
      <c r="AW602"/>
      <c r="AX602"/>
      <c r="AY602"/>
      <c r="AZ602"/>
      <c r="BA602"/>
      <c r="BB602"/>
      <c r="BC602"/>
      <c r="BD602"/>
      <c r="BE602"/>
      <c r="BF602"/>
      <c r="BG602"/>
    </row>
    <row r="603" spans="31:59" x14ac:dyDescent="0.4">
      <c r="AE603"/>
      <c r="AF603" s="1"/>
      <c r="AG603" s="1"/>
      <c r="AH603" s="1"/>
      <c r="AI603" s="1"/>
      <c r="AJ603"/>
      <c r="AK603"/>
      <c r="AL603"/>
      <c r="AM603"/>
      <c r="AN603"/>
      <c r="AO603"/>
      <c r="AP603"/>
      <c r="AQ603"/>
      <c r="AR603"/>
      <c r="AS603"/>
      <c r="AT603"/>
      <c r="AU603"/>
      <c r="AV603"/>
      <c r="AW603"/>
      <c r="AX603"/>
      <c r="AY603"/>
      <c r="AZ603"/>
      <c r="BA603"/>
      <c r="BB603"/>
      <c r="BC603"/>
      <c r="BD603"/>
      <c r="BE603"/>
      <c r="BF603"/>
      <c r="BG603"/>
    </row>
    <row r="604" spans="31:59" x14ac:dyDescent="0.4">
      <c r="AE604"/>
      <c r="AF604" s="1"/>
      <c r="AG604" s="1"/>
      <c r="AH604" s="1"/>
      <c r="AI604" s="1"/>
      <c r="AJ604"/>
      <c r="AK604"/>
      <c r="AL604"/>
      <c r="AM604"/>
      <c r="AN604"/>
      <c r="AO604"/>
      <c r="AP604"/>
      <c r="AQ604"/>
      <c r="AR604"/>
      <c r="AS604"/>
      <c r="AT604"/>
      <c r="AU604"/>
      <c r="AV604"/>
      <c r="AW604"/>
      <c r="AX604"/>
      <c r="AY604"/>
      <c r="AZ604"/>
      <c r="BA604"/>
      <c r="BB604"/>
      <c r="BC604"/>
      <c r="BD604"/>
      <c r="BE604"/>
      <c r="BF604"/>
      <c r="BG604"/>
    </row>
    <row r="605" spans="31:59" x14ac:dyDescent="0.4">
      <c r="AE605"/>
      <c r="AF605" s="1"/>
      <c r="AG605" s="1"/>
      <c r="AH605" s="1"/>
      <c r="AI605" s="1"/>
      <c r="AJ605"/>
      <c r="AK605"/>
      <c r="AL605"/>
      <c r="AM605"/>
      <c r="AN605"/>
      <c r="AO605"/>
      <c r="AP605"/>
      <c r="AQ605"/>
      <c r="AR605"/>
      <c r="AS605"/>
      <c r="AT605"/>
      <c r="AU605"/>
      <c r="AV605"/>
      <c r="AW605"/>
      <c r="AX605"/>
      <c r="AY605"/>
      <c r="AZ605"/>
      <c r="BA605"/>
      <c r="BB605"/>
      <c r="BC605"/>
      <c r="BD605"/>
      <c r="BE605"/>
      <c r="BF605"/>
      <c r="BG605"/>
    </row>
    <row r="606" spans="31:59" x14ac:dyDescent="0.4">
      <c r="AE606"/>
      <c r="AF606" s="1"/>
      <c r="AG606" s="1"/>
      <c r="AH606" s="1"/>
      <c r="AI606" s="1"/>
      <c r="AJ606"/>
      <c r="AK606"/>
      <c r="AL606"/>
      <c r="AM606"/>
      <c r="AN606"/>
      <c r="AO606"/>
      <c r="AP606"/>
      <c r="AQ606"/>
      <c r="AR606"/>
      <c r="AS606"/>
      <c r="AT606"/>
      <c r="AU606"/>
      <c r="AV606"/>
      <c r="AW606"/>
      <c r="AX606"/>
      <c r="AY606"/>
      <c r="AZ606"/>
      <c r="BA606"/>
      <c r="BB606"/>
      <c r="BC606"/>
      <c r="BD606"/>
      <c r="BE606"/>
      <c r="BF606"/>
      <c r="BG606"/>
    </row>
    <row r="607" spans="31:59" x14ac:dyDescent="0.4">
      <c r="AE607"/>
      <c r="AF607" s="1"/>
      <c r="AG607" s="1"/>
      <c r="AH607" s="1"/>
      <c r="AI607" s="1"/>
      <c r="AJ607"/>
      <c r="AK607"/>
      <c r="AL607"/>
      <c r="AM607"/>
      <c r="AN607"/>
      <c r="AO607"/>
      <c r="AP607"/>
      <c r="AQ607"/>
      <c r="AR607"/>
      <c r="AS607"/>
      <c r="AT607"/>
      <c r="AU607"/>
      <c r="AV607"/>
      <c r="AW607"/>
      <c r="AX607"/>
      <c r="AY607"/>
      <c r="AZ607"/>
      <c r="BA607"/>
      <c r="BB607"/>
      <c r="BC607"/>
      <c r="BD607"/>
      <c r="BE607"/>
      <c r="BF607"/>
      <c r="BG607"/>
    </row>
    <row r="608" spans="31:59" x14ac:dyDescent="0.4">
      <c r="AE608"/>
      <c r="AF608" s="1"/>
      <c r="AG608" s="1"/>
      <c r="AH608" s="1"/>
      <c r="AI608" s="1"/>
      <c r="AJ608"/>
      <c r="AK608"/>
      <c r="AL608"/>
      <c r="AM608"/>
      <c r="AN608"/>
      <c r="AO608"/>
      <c r="AP608"/>
      <c r="AQ608"/>
      <c r="AR608"/>
      <c r="AS608"/>
      <c r="AT608"/>
      <c r="AU608"/>
      <c r="AV608"/>
      <c r="AW608"/>
      <c r="AX608"/>
      <c r="AY608"/>
      <c r="AZ608"/>
      <c r="BA608"/>
      <c r="BB608"/>
      <c r="BC608"/>
      <c r="BD608"/>
      <c r="BE608"/>
      <c r="BF608"/>
      <c r="BG608"/>
    </row>
    <row r="609" spans="31:59" x14ac:dyDescent="0.4">
      <c r="AE609"/>
      <c r="AF609" s="1"/>
      <c r="AG609" s="1"/>
      <c r="AH609" s="1"/>
      <c r="AI609" s="1"/>
      <c r="AJ609"/>
      <c r="AK609"/>
      <c r="AL609"/>
      <c r="AM609"/>
      <c r="AN609"/>
      <c r="AO609"/>
      <c r="AP609"/>
      <c r="AQ609"/>
      <c r="AR609"/>
      <c r="AS609"/>
      <c r="AT609"/>
      <c r="AU609"/>
      <c r="AV609"/>
      <c r="AW609"/>
      <c r="AX609"/>
      <c r="AY609"/>
      <c r="AZ609"/>
      <c r="BA609"/>
      <c r="BB609"/>
      <c r="BC609"/>
      <c r="BD609"/>
      <c r="BE609"/>
      <c r="BF609"/>
      <c r="BG609"/>
    </row>
    <row r="610" spans="31:59" x14ac:dyDescent="0.4">
      <c r="AE610"/>
      <c r="AF610" s="1"/>
      <c r="AG610" s="1"/>
      <c r="AH610" s="1"/>
      <c r="AI610" s="1"/>
      <c r="AJ610"/>
      <c r="AK610"/>
      <c r="AL610"/>
      <c r="AM610"/>
      <c r="AN610"/>
      <c r="AO610"/>
      <c r="AP610"/>
      <c r="AQ610"/>
      <c r="AR610"/>
      <c r="AS610"/>
      <c r="AT610"/>
      <c r="AU610"/>
      <c r="AV610"/>
      <c r="AW610"/>
      <c r="AX610"/>
      <c r="AY610"/>
      <c r="AZ610"/>
      <c r="BA610"/>
      <c r="BB610"/>
      <c r="BC610"/>
      <c r="BD610"/>
      <c r="BE610"/>
      <c r="BF610"/>
      <c r="BG610"/>
    </row>
    <row r="611" spans="31:59" x14ac:dyDescent="0.4">
      <c r="AE611"/>
      <c r="AF611" s="1"/>
      <c r="AG611" s="1"/>
      <c r="AH611" s="1"/>
      <c r="AI611" s="1"/>
      <c r="AJ611"/>
      <c r="AK611"/>
      <c r="AL611"/>
      <c r="AM611"/>
      <c r="AN611"/>
      <c r="AO611"/>
      <c r="AP611"/>
      <c r="AQ611"/>
      <c r="AR611"/>
      <c r="AS611"/>
      <c r="AT611"/>
      <c r="AU611"/>
      <c r="AV611"/>
      <c r="AW611"/>
      <c r="AX611"/>
      <c r="AY611"/>
      <c r="AZ611"/>
      <c r="BA611"/>
      <c r="BB611"/>
      <c r="BC611"/>
      <c r="BD611"/>
      <c r="BE611"/>
      <c r="BF611"/>
      <c r="BG611"/>
    </row>
    <row r="612" spans="31:59" x14ac:dyDescent="0.4">
      <c r="AE612"/>
      <c r="AF612" s="1"/>
      <c r="AG612" s="1"/>
      <c r="AH612" s="1"/>
      <c r="AI612" s="1"/>
      <c r="AJ612"/>
      <c r="AK612"/>
      <c r="AL612"/>
      <c r="AM612"/>
      <c r="AN612"/>
      <c r="AO612"/>
      <c r="AP612"/>
      <c r="AQ612"/>
      <c r="AR612"/>
      <c r="AS612"/>
      <c r="AT612"/>
      <c r="AU612"/>
      <c r="AV612"/>
      <c r="AW612"/>
      <c r="AX612"/>
      <c r="AY612"/>
      <c r="AZ612"/>
      <c r="BA612"/>
      <c r="BB612"/>
      <c r="BC612"/>
      <c r="BD612"/>
      <c r="BE612"/>
      <c r="BF612"/>
      <c r="BG612"/>
    </row>
    <row r="613" spans="31:59" x14ac:dyDescent="0.4">
      <c r="AE613"/>
      <c r="AF613" s="1"/>
      <c r="AG613" s="1"/>
      <c r="AH613" s="1"/>
      <c r="AI613" s="1"/>
      <c r="AJ613"/>
      <c r="AK613"/>
      <c r="AL613"/>
      <c r="AM613"/>
      <c r="AN613"/>
      <c r="AO613"/>
      <c r="AP613"/>
      <c r="AQ613"/>
      <c r="AR613"/>
      <c r="AS613"/>
      <c r="AT613"/>
      <c r="AU613"/>
      <c r="AV613"/>
      <c r="AW613"/>
      <c r="AX613"/>
      <c r="AY613"/>
      <c r="AZ613"/>
      <c r="BA613"/>
      <c r="BB613"/>
      <c r="BC613"/>
      <c r="BD613"/>
      <c r="BE613"/>
      <c r="BF613"/>
      <c r="BG613"/>
    </row>
    <row r="614" spans="31:59" x14ac:dyDescent="0.4">
      <c r="AE614"/>
      <c r="AF614" s="1"/>
      <c r="AG614" s="1"/>
      <c r="AH614" s="1"/>
      <c r="AI614" s="1"/>
      <c r="AJ614"/>
      <c r="AK614"/>
      <c r="AL614"/>
      <c r="AM614"/>
      <c r="AN614"/>
      <c r="AO614"/>
      <c r="AP614"/>
      <c r="AQ614"/>
      <c r="AR614"/>
      <c r="AS614"/>
      <c r="AT614"/>
      <c r="AU614"/>
      <c r="AV614"/>
      <c r="AW614"/>
      <c r="AX614"/>
      <c r="AY614"/>
      <c r="AZ614"/>
      <c r="BA614"/>
      <c r="BB614"/>
      <c r="BC614"/>
      <c r="BD614"/>
      <c r="BE614"/>
      <c r="BF614"/>
      <c r="BG614"/>
    </row>
    <row r="615" spans="31:59" x14ac:dyDescent="0.4">
      <c r="AE615"/>
      <c r="AF615" s="1"/>
      <c r="AG615" s="1"/>
      <c r="AH615" s="1"/>
      <c r="AI615" s="1"/>
      <c r="AJ615"/>
      <c r="AK615"/>
      <c r="AL615"/>
      <c r="AM615"/>
      <c r="AN615"/>
      <c r="AO615"/>
      <c r="AP615"/>
      <c r="AQ615"/>
      <c r="AR615"/>
      <c r="AS615"/>
      <c r="AT615"/>
      <c r="AU615"/>
      <c r="AV615"/>
      <c r="AW615"/>
      <c r="AX615"/>
      <c r="AY615"/>
      <c r="AZ615"/>
      <c r="BA615"/>
      <c r="BB615"/>
      <c r="BC615"/>
      <c r="BD615"/>
      <c r="BE615"/>
      <c r="BF615"/>
      <c r="BG615"/>
    </row>
    <row r="616" spans="31:59" x14ac:dyDescent="0.4">
      <c r="AE616"/>
      <c r="AF616" s="1"/>
      <c r="AG616" s="1"/>
      <c r="AH616" s="1"/>
      <c r="AI616" s="1"/>
      <c r="AJ616"/>
      <c r="AK616"/>
      <c r="AL616"/>
      <c r="AM616"/>
      <c r="AN616"/>
      <c r="AO616"/>
      <c r="AP616"/>
      <c r="AQ616"/>
      <c r="AR616"/>
      <c r="AS616"/>
      <c r="AT616"/>
      <c r="AU616"/>
      <c r="AV616"/>
      <c r="AW616"/>
      <c r="AX616"/>
      <c r="AY616"/>
      <c r="AZ616"/>
      <c r="BA616"/>
      <c r="BB616"/>
      <c r="BC616"/>
      <c r="BD616"/>
      <c r="BE616"/>
      <c r="BF616"/>
      <c r="BG616"/>
    </row>
    <row r="617" spans="31:59" x14ac:dyDescent="0.4">
      <c r="AE617"/>
      <c r="AF617" s="1"/>
      <c r="AG617" s="1"/>
      <c r="AH617" s="1"/>
      <c r="AI617" s="1"/>
      <c r="AJ617"/>
      <c r="AK617"/>
      <c r="AL617"/>
      <c r="AM617"/>
      <c r="AN617"/>
      <c r="AO617"/>
      <c r="AP617"/>
      <c r="AQ617"/>
      <c r="AR617"/>
      <c r="AS617"/>
      <c r="AT617"/>
      <c r="AU617"/>
      <c r="AV617"/>
      <c r="AW617"/>
      <c r="AX617"/>
      <c r="AY617"/>
      <c r="AZ617"/>
      <c r="BA617"/>
      <c r="BB617"/>
      <c r="BC617"/>
      <c r="BD617"/>
      <c r="BE617"/>
      <c r="BF617"/>
      <c r="BG617"/>
    </row>
    <row r="618" spans="31:59" x14ac:dyDescent="0.4">
      <c r="AE618"/>
      <c r="AF618" s="1"/>
      <c r="AG618" s="1"/>
      <c r="AH618" s="1"/>
      <c r="AI618" s="1"/>
      <c r="AJ618"/>
      <c r="AK618"/>
      <c r="AL618"/>
      <c r="AM618"/>
      <c r="AN618"/>
      <c r="AO618"/>
      <c r="AP618"/>
      <c r="AQ618"/>
      <c r="AR618"/>
      <c r="AS618"/>
      <c r="AT618"/>
      <c r="AU618"/>
      <c r="AV618"/>
      <c r="AW618"/>
      <c r="AX618"/>
      <c r="AY618"/>
      <c r="AZ618"/>
      <c r="BA618"/>
      <c r="BB618"/>
      <c r="BC618"/>
      <c r="BD618"/>
      <c r="BE618"/>
      <c r="BF618"/>
      <c r="BG618"/>
    </row>
    <row r="619" spans="31:59" x14ac:dyDescent="0.4">
      <c r="AE619"/>
      <c r="AF619" s="1"/>
      <c r="AG619" s="1"/>
      <c r="AH619" s="1"/>
      <c r="AI619" s="1"/>
      <c r="AJ619"/>
      <c r="AK619"/>
      <c r="AL619"/>
      <c r="AM619"/>
      <c r="AN619"/>
      <c r="AO619"/>
      <c r="AP619"/>
      <c r="AQ619"/>
      <c r="AR619"/>
      <c r="AS619"/>
      <c r="AT619"/>
      <c r="AU619"/>
      <c r="AV619"/>
      <c r="AW619"/>
      <c r="AX619"/>
      <c r="AY619"/>
      <c r="AZ619"/>
      <c r="BA619"/>
      <c r="BB619"/>
      <c r="BC619"/>
      <c r="BD619"/>
      <c r="BE619"/>
      <c r="BF619"/>
      <c r="BG619"/>
    </row>
    <row r="620" spans="31:59" x14ac:dyDescent="0.4">
      <c r="AE620"/>
      <c r="AF620" s="1"/>
      <c r="AG620" s="1"/>
      <c r="AH620" s="1"/>
      <c r="AI620" s="1"/>
      <c r="AJ620"/>
      <c r="AK620"/>
      <c r="AL620"/>
      <c r="AM620"/>
      <c r="AN620"/>
      <c r="AO620"/>
      <c r="AP620"/>
      <c r="AQ620"/>
      <c r="AR620"/>
      <c r="AS620"/>
      <c r="AT620"/>
      <c r="AU620"/>
      <c r="AV620"/>
      <c r="AW620"/>
      <c r="AX620"/>
      <c r="AY620"/>
      <c r="AZ620"/>
      <c r="BA620"/>
      <c r="BB620"/>
      <c r="BC620"/>
      <c r="BD620"/>
      <c r="BE620"/>
      <c r="BF620"/>
      <c r="BG620"/>
    </row>
    <row r="621" spans="31:59" x14ac:dyDescent="0.4">
      <c r="AE621"/>
      <c r="AF621" s="1"/>
      <c r="AG621" s="1"/>
      <c r="AH621" s="1"/>
      <c r="AI621" s="1"/>
      <c r="AJ621"/>
      <c r="AK621"/>
      <c r="AL621"/>
      <c r="AM621"/>
      <c r="AN621"/>
      <c r="AO621"/>
      <c r="AP621"/>
      <c r="AQ621"/>
      <c r="AR621"/>
      <c r="AS621"/>
      <c r="AT621"/>
      <c r="AU621"/>
      <c r="AV621"/>
      <c r="AW621"/>
      <c r="AX621"/>
      <c r="AY621"/>
      <c r="AZ621"/>
      <c r="BA621"/>
      <c r="BB621"/>
      <c r="BC621"/>
      <c r="BD621"/>
      <c r="BE621"/>
      <c r="BF621"/>
      <c r="BG621"/>
    </row>
    <row r="622" spans="31:59" x14ac:dyDescent="0.4">
      <c r="AE622"/>
      <c r="AF622" s="1"/>
      <c r="AG622" s="1"/>
      <c r="AH622" s="1"/>
      <c r="AI622" s="1"/>
      <c r="AJ622"/>
      <c r="AK622"/>
      <c r="AL622"/>
      <c r="AM622"/>
      <c r="AN622"/>
      <c r="AO622"/>
      <c r="AP622"/>
      <c r="AQ622"/>
      <c r="AR622"/>
      <c r="AS622"/>
      <c r="AT622"/>
      <c r="AU622"/>
      <c r="AV622"/>
      <c r="AW622"/>
      <c r="AX622"/>
      <c r="AY622"/>
      <c r="AZ622"/>
      <c r="BA622"/>
      <c r="BB622"/>
      <c r="BC622"/>
      <c r="BD622"/>
      <c r="BE622"/>
      <c r="BF622"/>
      <c r="BG622"/>
    </row>
    <row r="623" spans="31:59" x14ac:dyDescent="0.4">
      <c r="AE623"/>
      <c r="AF623" s="1"/>
      <c r="AG623" s="1"/>
      <c r="AH623" s="1"/>
      <c r="AI623" s="1"/>
      <c r="AJ623"/>
      <c r="AK623"/>
      <c r="AL623"/>
      <c r="AM623"/>
      <c r="AN623"/>
      <c r="AO623"/>
      <c r="AP623"/>
      <c r="AQ623"/>
      <c r="AR623"/>
      <c r="AS623"/>
      <c r="AT623"/>
      <c r="AU623"/>
      <c r="AV623"/>
      <c r="AW623"/>
      <c r="AX623"/>
      <c r="AY623"/>
      <c r="AZ623"/>
      <c r="BA623"/>
      <c r="BB623"/>
      <c r="BC623"/>
      <c r="BD623"/>
      <c r="BE623"/>
      <c r="BF623"/>
      <c r="BG623"/>
    </row>
    <row r="624" spans="31:59" x14ac:dyDescent="0.4">
      <c r="AE624"/>
      <c r="AF624" s="1"/>
      <c r="AG624" s="1"/>
      <c r="AH624" s="1"/>
      <c r="AI624" s="1"/>
      <c r="AJ624"/>
      <c r="AK624"/>
      <c r="AL624"/>
      <c r="AM624"/>
      <c r="AN624"/>
      <c r="AO624"/>
      <c r="AP624"/>
      <c r="AQ624"/>
      <c r="AR624"/>
      <c r="AS624"/>
      <c r="AT624"/>
      <c r="AU624"/>
      <c r="AV624"/>
      <c r="AW624"/>
      <c r="AX624"/>
      <c r="AY624"/>
      <c r="AZ624"/>
      <c r="BA624"/>
      <c r="BB624"/>
      <c r="BC624"/>
      <c r="BD624"/>
      <c r="BE624"/>
      <c r="BF624"/>
      <c r="BG624"/>
    </row>
    <row r="625" spans="31:59" x14ac:dyDescent="0.4">
      <c r="AE625"/>
      <c r="AF625" s="1"/>
      <c r="AG625" s="1"/>
      <c r="AH625" s="1"/>
      <c r="AI625" s="1"/>
      <c r="AJ625"/>
      <c r="AK625"/>
      <c r="AL625"/>
      <c r="AM625"/>
      <c r="AN625"/>
      <c r="AO625"/>
      <c r="AP625"/>
      <c r="AQ625"/>
      <c r="AR625"/>
      <c r="AS625"/>
      <c r="AT625"/>
      <c r="AU625"/>
      <c r="AV625"/>
      <c r="AW625"/>
      <c r="AX625"/>
      <c r="AY625"/>
      <c r="AZ625"/>
      <c r="BA625"/>
      <c r="BB625"/>
      <c r="BC625"/>
      <c r="BD625"/>
      <c r="BE625"/>
      <c r="BF625"/>
      <c r="BG625"/>
    </row>
    <row r="626" spans="31:59" x14ac:dyDescent="0.4">
      <c r="AE626"/>
      <c r="AF626" s="1"/>
      <c r="AG626" s="1"/>
      <c r="AH626" s="1"/>
      <c r="AI626" s="1"/>
      <c r="AJ626"/>
      <c r="AK626"/>
      <c r="AL626"/>
      <c r="AM626"/>
      <c r="AN626"/>
      <c r="AO626"/>
      <c r="AP626"/>
      <c r="AQ626"/>
      <c r="AR626"/>
      <c r="AS626"/>
      <c r="AT626"/>
      <c r="AU626"/>
      <c r="AV626"/>
      <c r="AW626"/>
      <c r="AX626"/>
      <c r="AY626"/>
      <c r="AZ626"/>
      <c r="BA626"/>
      <c r="BB626"/>
      <c r="BC626"/>
      <c r="BD626"/>
      <c r="BE626"/>
      <c r="BF626"/>
      <c r="BG626"/>
    </row>
    <row r="627" spans="31:59" x14ac:dyDescent="0.4">
      <c r="AE627"/>
      <c r="AF627" s="1"/>
      <c r="AG627" s="1"/>
      <c r="AH627" s="1"/>
      <c r="AI627" s="1"/>
      <c r="AJ627"/>
      <c r="AK627"/>
      <c r="AL627"/>
      <c r="AM627"/>
      <c r="AN627"/>
      <c r="AO627"/>
      <c r="AP627"/>
      <c r="AQ627"/>
      <c r="AR627"/>
      <c r="AS627"/>
      <c r="AT627"/>
      <c r="AU627"/>
      <c r="AV627"/>
      <c r="AW627"/>
      <c r="AX627"/>
      <c r="AY627"/>
      <c r="AZ627"/>
      <c r="BA627"/>
      <c r="BB627"/>
      <c r="BC627"/>
      <c r="BD627"/>
      <c r="BE627"/>
      <c r="BF627"/>
      <c r="BG627"/>
    </row>
    <row r="628" spans="31:59" x14ac:dyDescent="0.4">
      <c r="AE628"/>
      <c r="AF628" s="1"/>
      <c r="AG628" s="1"/>
      <c r="AH628" s="1"/>
      <c r="AI628" s="1"/>
      <c r="AJ628"/>
      <c r="AK628"/>
      <c r="AL628"/>
      <c r="AM628"/>
      <c r="AN628"/>
      <c r="AO628"/>
      <c r="AP628"/>
      <c r="AQ628"/>
      <c r="AR628"/>
      <c r="AS628"/>
      <c r="AT628"/>
      <c r="AU628"/>
      <c r="AV628"/>
      <c r="AW628"/>
      <c r="AX628"/>
      <c r="AY628"/>
      <c r="AZ628"/>
      <c r="BA628"/>
      <c r="BB628"/>
      <c r="BC628"/>
      <c r="BD628"/>
      <c r="BE628"/>
      <c r="BF628"/>
      <c r="BG628"/>
    </row>
    <row r="629" spans="31:59" x14ac:dyDescent="0.4">
      <c r="AE629"/>
      <c r="AF629" s="1"/>
      <c r="AG629" s="1"/>
      <c r="AH629" s="1"/>
      <c r="AI629" s="1"/>
      <c r="AJ629"/>
      <c r="AK629"/>
      <c r="AL629"/>
      <c r="AM629"/>
      <c r="AN629"/>
      <c r="AO629"/>
      <c r="AP629"/>
      <c r="AQ629"/>
      <c r="AR629"/>
      <c r="AS629"/>
      <c r="AT629"/>
      <c r="AU629"/>
      <c r="AV629"/>
      <c r="AW629"/>
      <c r="AX629"/>
      <c r="AY629"/>
      <c r="AZ629"/>
      <c r="BA629"/>
      <c r="BB629"/>
      <c r="BC629"/>
      <c r="BD629"/>
      <c r="BE629"/>
      <c r="BF629"/>
      <c r="BG629"/>
    </row>
    <row r="630" spans="31:59" x14ac:dyDescent="0.4">
      <c r="AE630"/>
      <c r="AF630" s="1"/>
      <c r="AG630" s="1"/>
      <c r="AH630" s="1"/>
      <c r="AI630" s="1"/>
      <c r="AJ630"/>
      <c r="AK630"/>
      <c r="AL630"/>
      <c r="AM630"/>
      <c r="AN630"/>
      <c r="AO630"/>
      <c r="AP630"/>
      <c r="AQ630"/>
      <c r="AR630"/>
      <c r="AS630"/>
      <c r="AT630"/>
      <c r="AU630"/>
      <c r="AV630"/>
      <c r="AW630"/>
      <c r="AX630"/>
      <c r="AY630"/>
      <c r="AZ630"/>
      <c r="BA630"/>
      <c r="BB630"/>
      <c r="BC630"/>
      <c r="BD630"/>
      <c r="BE630"/>
      <c r="BF630"/>
      <c r="BG630"/>
    </row>
    <row r="631" spans="31:59" x14ac:dyDescent="0.4">
      <c r="AE631"/>
      <c r="AF631" s="1"/>
      <c r="AG631" s="1"/>
      <c r="AH631" s="1"/>
      <c r="AI631" s="1"/>
      <c r="AJ631"/>
      <c r="AK631"/>
      <c r="AL631"/>
      <c r="AM631"/>
      <c r="AN631"/>
      <c r="AO631"/>
      <c r="AP631"/>
      <c r="AQ631"/>
      <c r="AR631"/>
      <c r="AS631"/>
      <c r="AT631"/>
      <c r="AU631"/>
      <c r="AV631"/>
      <c r="AW631"/>
      <c r="AX631"/>
      <c r="AY631"/>
      <c r="AZ631"/>
      <c r="BA631"/>
      <c r="BB631"/>
      <c r="BC631"/>
      <c r="BD631"/>
      <c r="BE631"/>
      <c r="BF631"/>
      <c r="BG631"/>
    </row>
    <row r="632" spans="31:59" x14ac:dyDescent="0.4">
      <c r="AE632"/>
      <c r="AF632" s="1"/>
      <c r="AG632" s="1"/>
      <c r="AH632" s="1"/>
      <c r="AI632" s="1"/>
      <c r="AJ632"/>
      <c r="AK632"/>
      <c r="AL632"/>
      <c r="AM632"/>
      <c r="AN632"/>
      <c r="AO632"/>
      <c r="AP632"/>
      <c r="AQ632"/>
      <c r="AR632"/>
      <c r="AS632"/>
      <c r="AT632"/>
      <c r="AU632"/>
      <c r="AV632"/>
      <c r="AW632"/>
      <c r="AX632"/>
      <c r="AY632"/>
      <c r="AZ632"/>
      <c r="BA632"/>
      <c r="BB632"/>
      <c r="BC632"/>
      <c r="BD632"/>
      <c r="BE632"/>
      <c r="BF632"/>
      <c r="BG632"/>
    </row>
    <row r="633" spans="31:59" x14ac:dyDescent="0.4">
      <c r="AE633"/>
      <c r="AF633" s="1"/>
      <c r="AG633" s="1"/>
      <c r="AH633" s="1"/>
      <c r="AI633" s="1"/>
      <c r="AJ633"/>
      <c r="AK633"/>
      <c r="AL633"/>
      <c r="AM633"/>
      <c r="AN633"/>
      <c r="AO633"/>
      <c r="AP633"/>
      <c r="AQ633"/>
      <c r="AR633"/>
      <c r="AS633"/>
      <c r="AT633"/>
      <c r="AU633"/>
      <c r="AV633"/>
      <c r="AW633"/>
      <c r="AX633"/>
      <c r="AY633"/>
      <c r="AZ633"/>
      <c r="BA633"/>
      <c r="BB633"/>
      <c r="BC633"/>
      <c r="BD633"/>
      <c r="BE633"/>
      <c r="BF633"/>
      <c r="BG633"/>
    </row>
    <row r="634" spans="31:59" x14ac:dyDescent="0.4">
      <c r="AE634"/>
      <c r="AF634" s="1"/>
      <c r="AG634" s="1"/>
      <c r="AH634" s="1"/>
      <c r="AI634" s="1"/>
      <c r="AJ634"/>
      <c r="AK634"/>
      <c r="AL634"/>
      <c r="AM634"/>
      <c r="AN634"/>
      <c r="AO634"/>
      <c r="AP634"/>
      <c r="AQ634"/>
      <c r="AR634"/>
      <c r="AS634"/>
      <c r="AT634"/>
      <c r="AU634"/>
      <c r="AV634"/>
      <c r="AW634"/>
      <c r="AX634"/>
      <c r="AY634"/>
      <c r="AZ634"/>
      <c r="BA634"/>
      <c r="BB634"/>
      <c r="BC634"/>
      <c r="BD634"/>
      <c r="BE634"/>
      <c r="BF634"/>
      <c r="BG634"/>
    </row>
    <row r="635" spans="31:59" x14ac:dyDescent="0.4">
      <c r="AE635"/>
      <c r="AF635" s="1"/>
      <c r="AG635" s="1"/>
      <c r="AH635" s="1"/>
      <c r="AI635" s="1"/>
      <c r="AJ635"/>
      <c r="AK635"/>
      <c r="AL635"/>
      <c r="AM635"/>
      <c r="AN635"/>
      <c r="AO635"/>
      <c r="AP635"/>
      <c r="AQ635"/>
      <c r="AR635"/>
      <c r="AS635"/>
      <c r="AT635"/>
      <c r="AU635"/>
      <c r="AV635"/>
      <c r="AW635"/>
      <c r="AX635"/>
      <c r="AY635"/>
      <c r="AZ635"/>
      <c r="BA635"/>
      <c r="BB635"/>
      <c r="BC635"/>
      <c r="BD635"/>
      <c r="BE635"/>
      <c r="BF635"/>
      <c r="BG635"/>
    </row>
    <row r="636" spans="31:59" x14ac:dyDescent="0.4">
      <c r="AE636"/>
      <c r="AF636" s="1"/>
      <c r="AG636" s="1"/>
      <c r="AH636" s="1"/>
      <c r="AI636" s="1"/>
      <c r="AJ636"/>
      <c r="AK636"/>
      <c r="AL636"/>
      <c r="AM636"/>
      <c r="AN636"/>
      <c r="AO636"/>
      <c r="AP636"/>
      <c r="AQ636"/>
      <c r="AR636"/>
      <c r="AS636"/>
      <c r="AT636"/>
      <c r="AU636"/>
      <c r="AV636"/>
      <c r="AW636"/>
      <c r="AX636"/>
      <c r="AY636"/>
      <c r="AZ636"/>
      <c r="BA636"/>
      <c r="BB636"/>
      <c r="BC636"/>
      <c r="BD636"/>
      <c r="BE636"/>
      <c r="BF636"/>
      <c r="BG636"/>
    </row>
    <row r="637" spans="31:59" x14ac:dyDescent="0.4">
      <c r="AE637"/>
      <c r="AF637" s="1"/>
      <c r="AG637" s="1"/>
      <c r="AH637" s="1"/>
      <c r="AI637" s="1"/>
      <c r="AJ637"/>
      <c r="AK637"/>
      <c r="AL637"/>
      <c r="AM637"/>
      <c r="AN637"/>
      <c r="AO637"/>
      <c r="AP637"/>
      <c r="AQ637"/>
      <c r="AR637"/>
      <c r="AS637"/>
      <c r="AT637"/>
      <c r="AU637"/>
      <c r="AV637"/>
      <c r="AW637"/>
      <c r="AX637"/>
      <c r="AY637"/>
      <c r="AZ637"/>
      <c r="BA637"/>
      <c r="BB637"/>
      <c r="BC637"/>
      <c r="BD637"/>
      <c r="BE637"/>
      <c r="BF637"/>
      <c r="BG637"/>
    </row>
    <row r="638" spans="31:59" x14ac:dyDescent="0.4">
      <c r="AE638"/>
      <c r="AF638" s="1"/>
      <c r="AG638" s="1"/>
      <c r="AH638" s="1"/>
      <c r="AI638" s="1"/>
      <c r="AJ638"/>
      <c r="AK638"/>
      <c r="AL638"/>
      <c r="AM638"/>
      <c r="AN638"/>
      <c r="AO638"/>
      <c r="AP638"/>
      <c r="AQ638"/>
      <c r="AR638"/>
      <c r="AS638"/>
      <c r="AT638"/>
      <c r="AU638"/>
      <c r="AV638"/>
      <c r="AW638"/>
      <c r="AX638"/>
      <c r="AY638"/>
      <c r="AZ638"/>
      <c r="BA638"/>
      <c r="BB638"/>
      <c r="BC638"/>
      <c r="BD638"/>
      <c r="BE638"/>
      <c r="BF638"/>
      <c r="BG638"/>
    </row>
    <row r="639" spans="31:59" x14ac:dyDescent="0.4">
      <c r="AE639"/>
      <c r="AF639" s="1"/>
      <c r="AG639" s="1"/>
      <c r="AH639" s="1"/>
      <c r="AI639" s="1"/>
      <c r="AJ639"/>
      <c r="AK639"/>
      <c r="AL639"/>
      <c r="AM639"/>
      <c r="AN639"/>
      <c r="AO639"/>
      <c r="AP639"/>
      <c r="AQ639"/>
      <c r="AR639"/>
      <c r="AS639"/>
      <c r="AT639"/>
      <c r="AU639"/>
      <c r="AV639"/>
      <c r="AW639"/>
      <c r="AX639"/>
      <c r="AY639"/>
      <c r="AZ639"/>
      <c r="BA639"/>
      <c r="BB639"/>
      <c r="BC639"/>
      <c r="BD639"/>
      <c r="BE639"/>
      <c r="BF639"/>
      <c r="BG639"/>
    </row>
    <row r="640" spans="31:59" x14ac:dyDescent="0.4">
      <c r="AE640"/>
      <c r="AF640" s="1"/>
      <c r="AG640" s="1"/>
      <c r="AH640" s="1"/>
      <c r="AI640" s="1"/>
      <c r="AJ640"/>
      <c r="AK640"/>
      <c r="AL640"/>
      <c r="AM640"/>
      <c r="AN640"/>
      <c r="AO640"/>
      <c r="AP640"/>
      <c r="AQ640"/>
      <c r="AR640"/>
      <c r="AS640"/>
      <c r="AT640"/>
      <c r="AU640"/>
      <c r="AV640"/>
      <c r="AW640"/>
      <c r="AX640"/>
      <c r="AY640"/>
      <c r="AZ640"/>
      <c r="BA640"/>
      <c r="BB640"/>
      <c r="BC640"/>
      <c r="BD640"/>
      <c r="BE640"/>
      <c r="BF640"/>
      <c r="BG640"/>
    </row>
    <row r="641" spans="31:59" x14ac:dyDescent="0.4">
      <c r="AE641"/>
      <c r="AF641" s="1"/>
      <c r="AG641" s="1"/>
      <c r="AH641" s="1"/>
      <c r="AI641" s="1"/>
      <c r="AJ641"/>
      <c r="AK641"/>
      <c r="AL641"/>
      <c r="AM641"/>
      <c r="AN641"/>
      <c r="AO641"/>
      <c r="AP641"/>
      <c r="AQ641"/>
      <c r="AR641"/>
      <c r="AS641"/>
      <c r="AT641"/>
      <c r="AU641"/>
      <c r="AV641"/>
      <c r="AW641"/>
      <c r="AX641"/>
      <c r="AY641"/>
      <c r="AZ641"/>
      <c r="BA641"/>
      <c r="BB641"/>
      <c r="BC641"/>
      <c r="BD641"/>
      <c r="BE641"/>
      <c r="BF641"/>
      <c r="BG641"/>
    </row>
    <row r="642" spans="31:59" x14ac:dyDescent="0.4">
      <c r="AE642"/>
      <c r="AF642" s="1"/>
      <c r="AG642" s="1"/>
      <c r="AH642" s="1"/>
      <c r="AI642" s="1"/>
      <c r="AJ642"/>
      <c r="AK642"/>
      <c r="AL642"/>
      <c r="AM642"/>
      <c r="AN642"/>
      <c r="AO642"/>
      <c r="AP642"/>
      <c r="AQ642"/>
      <c r="AR642"/>
      <c r="AS642"/>
      <c r="AT642"/>
      <c r="AU642"/>
      <c r="AV642"/>
      <c r="AW642"/>
      <c r="AX642"/>
      <c r="AY642"/>
      <c r="AZ642"/>
      <c r="BA642"/>
      <c r="BB642"/>
      <c r="BC642"/>
      <c r="BD642"/>
      <c r="BE642"/>
      <c r="BF642"/>
      <c r="BG642"/>
    </row>
    <row r="643" spans="31:59" x14ac:dyDescent="0.4">
      <c r="AE643"/>
      <c r="AF643" s="1"/>
      <c r="AG643" s="1"/>
      <c r="AH643" s="1"/>
      <c r="AI643" s="1"/>
      <c r="AJ643"/>
      <c r="AK643"/>
      <c r="AL643"/>
      <c r="AM643"/>
      <c r="AN643"/>
      <c r="AO643"/>
      <c r="AP643"/>
      <c r="AQ643"/>
      <c r="AR643"/>
      <c r="AS643"/>
      <c r="AT643"/>
      <c r="AU643"/>
      <c r="AV643"/>
      <c r="AW643"/>
      <c r="AX643"/>
      <c r="AY643"/>
      <c r="AZ643"/>
      <c r="BA643"/>
      <c r="BB643"/>
      <c r="BC643"/>
      <c r="BD643"/>
      <c r="BE643"/>
      <c r="BF643"/>
      <c r="BG643"/>
    </row>
    <row r="644" spans="31:59" x14ac:dyDescent="0.4">
      <c r="AE644"/>
      <c r="AF644" s="1"/>
      <c r="AG644" s="1"/>
      <c r="AH644" s="1"/>
      <c r="AI644" s="1"/>
      <c r="AJ644"/>
      <c r="AK644"/>
      <c r="AL644"/>
      <c r="AM644"/>
      <c r="AN644"/>
      <c r="AO644"/>
      <c r="AP644"/>
      <c r="AQ644"/>
      <c r="AR644"/>
      <c r="AS644"/>
      <c r="AT644"/>
      <c r="AU644"/>
      <c r="AV644"/>
      <c r="AW644"/>
      <c r="AX644"/>
      <c r="AY644"/>
      <c r="AZ644"/>
      <c r="BA644"/>
      <c r="BB644"/>
      <c r="BC644"/>
      <c r="BD644"/>
      <c r="BE644"/>
      <c r="BF644"/>
      <c r="BG644"/>
    </row>
    <row r="645" spans="31:59" x14ac:dyDescent="0.4">
      <c r="AE645"/>
      <c r="AF645" s="1"/>
      <c r="AG645" s="1"/>
      <c r="AH645" s="1"/>
      <c r="AI645" s="1"/>
      <c r="AJ645"/>
      <c r="AK645"/>
      <c r="AL645"/>
      <c r="AM645"/>
      <c r="AN645"/>
      <c r="AO645"/>
      <c r="AP645"/>
      <c r="AQ645"/>
      <c r="AR645"/>
      <c r="AS645"/>
      <c r="AT645"/>
      <c r="AU645"/>
      <c r="AV645"/>
      <c r="AW645"/>
      <c r="AX645"/>
      <c r="AY645"/>
      <c r="AZ645"/>
      <c r="BA645"/>
      <c r="BB645"/>
      <c r="BC645"/>
      <c r="BD645"/>
      <c r="BE645"/>
      <c r="BF645"/>
      <c r="BG645"/>
    </row>
    <row r="646" spans="31:59" x14ac:dyDescent="0.4">
      <c r="AE646"/>
      <c r="AF646" s="1"/>
      <c r="AG646" s="1"/>
      <c r="AH646" s="1"/>
      <c r="AI646" s="1"/>
      <c r="AJ646"/>
      <c r="AK646"/>
      <c r="AL646"/>
      <c r="AM646"/>
      <c r="AN646"/>
      <c r="AO646"/>
      <c r="AP646"/>
      <c r="AQ646"/>
      <c r="AR646"/>
      <c r="AS646"/>
      <c r="AT646"/>
      <c r="AU646"/>
      <c r="AV646"/>
      <c r="AW646"/>
      <c r="AX646"/>
      <c r="AY646"/>
      <c r="AZ646"/>
      <c r="BA646"/>
      <c r="BB646"/>
      <c r="BC646"/>
      <c r="BD646"/>
      <c r="BE646"/>
      <c r="BF646"/>
      <c r="BG646"/>
    </row>
    <row r="647" spans="31:59" x14ac:dyDescent="0.4">
      <c r="AE647"/>
      <c r="AF647" s="1"/>
      <c r="AG647" s="1"/>
      <c r="AH647" s="1"/>
      <c r="AI647" s="1"/>
      <c r="AJ647"/>
      <c r="AK647"/>
      <c r="AL647"/>
      <c r="AM647"/>
      <c r="AN647"/>
      <c r="AO647"/>
      <c r="AP647"/>
      <c r="AQ647"/>
      <c r="AR647"/>
      <c r="AS647"/>
      <c r="AT647"/>
      <c r="AU647"/>
      <c r="AV647"/>
      <c r="AW647"/>
      <c r="AX647"/>
      <c r="AY647"/>
      <c r="AZ647"/>
      <c r="BA647"/>
      <c r="BB647"/>
      <c r="BC647"/>
      <c r="BD647"/>
      <c r="BE647"/>
      <c r="BF647"/>
      <c r="BG647"/>
    </row>
    <row r="648" spans="31:59" x14ac:dyDescent="0.4">
      <c r="AE648"/>
      <c r="AF648" s="1"/>
      <c r="AG648" s="1"/>
      <c r="AH648" s="1"/>
      <c r="AI648" s="1"/>
      <c r="AJ648"/>
      <c r="AK648"/>
      <c r="AL648"/>
      <c r="AM648"/>
      <c r="AN648"/>
      <c r="AO648"/>
      <c r="AP648"/>
      <c r="AQ648"/>
      <c r="AR648"/>
      <c r="AS648"/>
      <c r="AT648"/>
      <c r="AU648"/>
      <c r="AV648"/>
      <c r="AW648"/>
      <c r="AX648"/>
      <c r="AY648"/>
      <c r="AZ648"/>
      <c r="BA648"/>
      <c r="BB648"/>
      <c r="BC648"/>
      <c r="BD648"/>
      <c r="BE648"/>
      <c r="BF648"/>
      <c r="BG648"/>
    </row>
    <row r="649" spans="31:59" x14ac:dyDescent="0.4">
      <c r="AE649"/>
      <c r="AF649" s="1"/>
      <c r="AG649" s="1"/>
      <c r="AH649" s="1"/>
      <c r="AI649" s="1"/>
      <c r="AJ649"/>
      <c r="AK649"/>
      <c r="AL649"/>
      <c r="AM649"/>
      <c r="AN649"/>
      <c r="AO649"/>
      <c r="AP649"/>
      <c r="AQ649"/>
      <c r="AR649"/>
      <c r="AS649"/>
      <c r="AT649"/>
      <c r="AU649"/>
      <c r="AV649"/>
      <c r="AW649"/>
      <c r="AX649"/>
      <c r="AY649"/>
      <c r="AZ649"/>
      <c r="BA649"/>
      <c r="BB649"/>
      <c r="BC649"/>
      <c r="BD649"/>
      <c r="BE649"/>
      <c r="BF649"/>
      <c r="BG649"/>
    </row>
    <row r="650" spans="31:59" x14ac:dyDescent="0.4">
      <c r="AE650"/>
      <c r="AF650" s="1"/>
      <c r="AG650" s="1"/>
      <c r="AH650" s="1"/>
      <c r="AI650" s="1"/>
      <c r="AJ650"/>
      <c r="AK650"/>
      <c r="AL650"/>
      <c r="AM650"/>
      <c r="AN650"/>
      <c r="AO650"/>
      <c r="AP650"/>
      <c r="AQ650"/>
      <c r="AR650"/>
      <c r="AS650"/>
      <c r="AT650"/>
      <c r="AU650"/>
      <c r="AV650"/>
      <c r="AW650"/>
      <c r="AX650"/>
      <c r="AY650"/>
      <c r="AZ650"/>
      <c r="BA650"/>
      <c r="BB650"/>
      <c r="BC650"/>
      <c r="BD650"/>
      <c r="BE650"/>
      <c r="BF650"/>
      <c r="BG650"/>
    </row>
    <row r="651" spans="31:59" x14ac:dyDescent="0.4">
      <c r="AE651"/>
      <c r="AF651" s="1"/>
      <c r="AG651" s="1"/>
      <c r="AH651" s="1"/>
      <c r="AI651" s="1"/>
      <c r="AJ651"/>
      <c r="AK651"/>
      <c r="AL651"/>
      <c r="AM651"/>
      <c r="AN651"/>
      <c r="AO651"/>
      <c r="AP651"/>
      <c r="AQ651"/>
      <c r="AR651"/>
      <c r="AS651"/>
      <c r="AT651"/>
      <c r="AU651"/>
      <c r="AV651"/>
      <c r="AW651"/>
      <c r="AX651"/>
      <c r="AY651"/>
      <c r="AZ651"/>
      <c r="BA651"/>
      <c r="BB651"/>
      <c r="BC651"/>
      <c r="BD651"/>
      <c r="BE651"/>
      <c r="BF651"/>
      <c r="BG651"/>
    </row>
    <row r="652" spans="31:59" x14ac:dyDescent="0.4">
      <c r="AE652"/>
      <c r="AF652" s="1"/>
      <c r="AG652" s="1"/>
      <c r="AH652" s="1"/>
      <c r="AI652" s="1"/>
      <c r="AJ652"/>
      <c r="AK652"/>
      <c r="AL652"/>
      <c r="AM652"/>
      <c r="AN652"/>
      <c r="AO652"/>
      <c r="AP652"/>
      <c r="AQ652"/>
      <c r="AR652"/>
      <c r="AS652"/>
      <c r="AT652"/>
      <c r="AU652"/>
      <c r="AV652"/>
      <c r="AW652"/>
      <c r="AX652"/>
      <c r="AY652"/>
      <c r="AZ652"/>
      <c r="BA652"/>
      <c r="BB652"/>
      <c r="BC652"/>
      <c r="BD652"/>
      <c r="BE652"/>
      <c r="BF652"/>
      <c r="BG652"/>
    </row>
    <row r="653" spans="31:59" x14ac:dyDescent="0.4">
      <c r="AE653"/>
      <c r="AF653" s="1"/>
      <c r="AG653" s="1"/>
      <c r="AH653" s="1"/>
      <c r="AI653" s="1"/>
      <c r="AJ653"/>
      <c r="AK653"/>
      <c r="AL653"/>
      <c r="AM653"/>
      <c r="AN653"/>
      <c r="AO653"/>
      <c r="AP653"/>
      <c r="AQ653"/>
      <c r="AR653"/>
      <c r="AS653"/>
      <c r="AT653"/>
      <c r="AU653"/>
      <c r="AV653"/>
      <c r="AW653"/>
      <c r="AX653"/>
      <c r="AY653"/>
      <c r="AZ653"/>
      <c r="BA653"/>
      <c r="BB653"/>
      <c r="BC653"/>
      <c r="BD653"/>
      <c r="BE653"/>
      <c r="BF653"/>
      <c r="BG653"/>
    </row>
    <row r="654" spans="31:59" x14ac:dyDescent="0.4">
      <c r="AE654"/>
      <c r="AF654" s="1"/>
      <c r="AG654" s="1"/>
      <c r="AH654" s="1"/>
      <c r="AI654" s="1"/>
      <c r="AJ654"/>
      <c r="AK654"/>
      <c r="AL654"/>
      <c r="AM654"/>
      <c r="AN654"/>
      <c r="AO654"/>
      <c r="AP654"/>
      <c r="AQ654"/>
      <c r="AR654"/>
      <c r="AS654"/>
      <c r="AT654"/>
      <c r="AU654"/>
      <c r="AV654"/>
      <c r="AW654"/>
      <c r="AX654"/>
      <c r="AY654"/>
      <c r="AZ654"/>
      <c r="BA654"/>
      <c r="BB654"/>
      <c r="BC654"/>
      <c r="BD654"/>
      <c r="BE654"/>
      <c r="BF654"/>
      <c r="BG654"/>
    </row>
    <row r="655" spans="31:59" x14ac:dyDescent="0.4">
      <c r="AE655"/>
      <c r="AF655" s="1"/>
      <c r="AG655" s="1"/>
      <c r="AH655" s="1"/>
      <c r="AI655" s="1"/>
      <c r="AJ655"/>
      <c r="AK655"/>
      <c r="AL655"/>
      <c r="AM655"/>
      <c r="AN655"/>
      <c r="AO655"/>
      <c r="AP655"/>
      <c r="AQ655"/>
      <c r="AR655"/>
      <c r="AS655"/>
      <c r="AT655"/>
      <c r="AU655"/>
      <c r="AV655"/>
      <c r="AW655"/>
      <c r="AX655"/>
      <c r="AY655"/>
      <c r="AZ655"/>
      <c r="BA655"/>
      <c r="BB655"/>
      <c r="BC655"/>
      <c r="BD655"/>
      <c r="BE655"/>
      <c r="BF655"/>
      <c r="BG655"/>
    </row>
    <row r="656" spans="31:59" x14ac:dyDescent="0.4">
      <c r="AE656"/>
      <c r="AF656" s="1"/>
      <c r="AG656" s="1"/>
      <c r="AH656" s="1"/>
      <c r="AI656" s="1"/>
      <c r="AJ656"/>
      <c r="AK656"/>
      <c r="AL656"/>
      <c r="AM656"/>
      <c r="AN656"/>
      <c r="AO656"/>
      <c r="AP656"/>
      <c r="AQ656"/>
      <c r="AR656"/>
      <c r="AS656"/>
      <c r="AT656"/>
      <c r="AU656"/>
      <c r="AV656"/>
      <c r="AW656"/>
      <c r="AX656"/>
      <c r="AY656"/>
      <c r="AZ656"/>
      <c r="BA656"/>
      <c r="BB656"/>
      <c r="BC656"/>
      <c r="BD656"/>
      <c r="BE656"/>
      <c r="BF656"/>
      <c r="BG656"/>
    </row>
    <row r="657" spans="31:59" x14ac:dyDescent="0.4">
      <c r="AE657"/>
      <c r="AF657" s="1"/>
      <c r="AG657" s="1"/>
      <c r="AH657" s="1"/>
      <c r="AI657" s="1"/>
      <c r="AJ657"/>
      <c r="AK657"/>
      <c r="AL657"/>
      <c r="AM657"/>
      <c r="AN657"/>
      <c r="AO657"/>
      <c r="AP657"/>
      <c r="AQ657"/>
      <c r="AR657"/>
      <c r="AS657"/>
      <c r="AT657"/>
      <c r="AU657"/>
      <c r="AV657"/>
      <c r="AW657"/>
      <c r="AX657"/>
      <c r="AY657"/>
      <c r="AZ657"/>
      <c r="BA657"/>
      <c r="BB657"/>
      <c r="BC657"/>
      <c r="BD657"/>
      <c r="BE657"/>
      <c r="BF657"/>
      <c r="BG657"/>
    </row>
    <row r="658" spans="31:59" x14ac:dyDescent="0.4">
      <c r="AE658"/>
      <c r="AF658" s="1"/>
      <c r="AG658" s="1"/>
      <c r="AH658" s="1"/>
      <c r="AI658" s="1"/>
      <c r="AJ658"/>
      <c r="AK658"/>
      <c r="AL658"/>
      <c r="AM658"/>
      <c r="AN658"/>
      <c r="AO658"/>
      <c r="AP658"/>
      <c r="AQ658"/>
      <c r="AR658"/>
      <c r="AS658"/>
      <c r="AT658"/>
      <c r="AU658"/>
      <c r="AV658"/>
      <c r="AW658"/>
      <c r="AX658"/>
      <c r="AY658"/>
      <c r="AZ658"/>
      <c r="BA658"/>
      <c r="BB658"/>
      <c r="BC658"/>
      <c r="BD658"/>
      <c r="BE658"/>
      <c r="BF658"/>
      <c r="BG658"/>
    </row>
    <row r="659" spans="31:59" x14ac:dyDescent="0.4">
      <c r="AE659"/>
      <c r="AF659" s="1"/>
      <c r="AG659" s="1"/>
      <c r="AH659" s="1"/>
      <c r="AI659" s="1"/>
      <c r="AJ659"/>
      <c r="AK659"/>
      <c r="AL659"/>
      <c r="AM659"/>
      <c r="AN659"/>
      <c r="AO659"/>
      <c r="AP659"/>
      <c r="AQ659"/>
      <c r="AR659"/>
      <c r="AS659"/>
      <c r="AT659"/>
      <c r="AU659"/>
      <c r="AV659"/>
      <c r="AW659"/>
      <c r="AX659"/>
      <c r="AY659"/>
      <c r="AZ659"/>
      <c r="BA659"/>
      <c r="BB659"/>
      <c r="BC659"/>
      <c r="BD659"/>
      <c r="BE659"/>
      <c r="BF659"/>
      <c r="BG659"/>
    </row>
    <row r="660" spans="31:59" x14ac:dyDescent="0.4">
      <c r="AE660"/>
      <c r="AF660" s="1"/>
      <c r="AG660" s="1"/>
      <c r="AH660" s="1"/>
      <c r="AI660" s="1"/>
      <c r="AJ660"/>
      <c r="AK660"/>
      <c r="AL660"/>
      <c r="AM660"/>
      <c r="AN660"/>
      <c r="AO660"/>
      <c r="AP660"/>
      <c r="AQ660"/>
      <c r="AR660"/>
      <c r="AS660"/>
      <c r="AT660"/>
      <c r="AU660"/>
      <c r="AV660"/>
      <c r="AW660"/>
      <c r="AX660"/>
      <c r="AY660"/>
      <c r="AZ660"/>
      <c r="BA660"/>
      <c r="BB660"/>
      <c r="BC660"/>
      <c r="BD660"/>
      <c r="BE660"/>
      <c r="BF660"/>
      <c r="BG660"/>
    </row>
    <row r="661" spans="31:59" x14ac:dyDescent="0.4">
      <c r="AE661"/>
      <c r="AF661" s="1"/>
      <c r="AG661" s="1"/>
      <c r="AH661" s="1"/>
      <c r="AI661" s="1"/>
      <c r="AJ661"/>
      <c r="AK661"/>
      <c r="AL661"/>
      <c r="AM661"/>
      <c r="AN661"/>
      <c r="AO661"/>
      <c r="AP661"/>
      <c r="AQ661"/>
      <c r="AR661"/>
      <c r="AS661"/>
      <c r="AT661"/>
      <c r="AU661"/>
      <c r="AV661"/>
      <c r="AW661"/>
      <c r="AX661"/>
      <c r="AY661"/>
      <c r="AZ661"/>
      <c r="BA661"/>
      <c r="BB661"/>
      <c r="BC661"/>
      <c r="BD661"/>
      <c r="BE661"/>
      <c r="BF661"/>
      <c r="BG661"/>
    </row>
    <row r="662" spans="31:59" x14ac:dyDescent="0.4">
      <c r="AE662"/>
      <c r="AF662" s="1"/>
      <c r="AG662" s="1"/>
      <c r="AH662" s="1"/>
      <c r="AI662" s="1"/>
      <c r="AJ662"/>
      <c r="AK662"/>
      <c r="AL662"/>
      <c r="AM662"/>
      <c r="AN662"/>
      <c r="AO662"/>
      <c r="AP662"/>
      <c r="AQ662"/>
      <c r="AR662"/>
      <c r="AS662"/>
      <c r="AT662"/>
      <c r="AU662"/>
      <c r="AV662"/>
      <c r="AW662"/>
      <c r="AX662"/>
      <c r="AY662"/>
      <c r="AZ662"/>
      <c r="BA662"/>
      <c r="BB662"/>
      <c r="BC662"/>
      <c r="BD662"/>
      <c r="BE662"/>
      <c r="BF662"/>
      <c r="BG662"/>
    </row>
    <row r="663" spans="31:59" x14ac:dyDescent="0.4">
      <c r="AE663"/>
      <c r="AF663" s="1"/>
      <c r="AG663" s="1"/>
      <c r="AH663" s="1"/>
      <c r="AI663" s="1"/>
      <c r="AJ663"/>
      <c r="AK663"/>
      <c r="AL663"/>
      <c r="AM663"/>
      <c r="AN663"/>
      <c r="AO663"/>
      <c r="AP663"/>
      <c r="AQ663"/>
      <c r="AR663"/>
      <c r="AS663"/>
      <c r="AT663"/>
      <c r="AU663"/>
      <c r="AV663"/>
      <c r="AW663"/>
      <c r="AX663"/>
      <c r="AY663"/>
      <c r="AZ663"/>
      <c r="BA663"/>
      <c r="BB663"/>
      <c r="BC663"/>
      <c r="BD663"/>
      <c r="BE663"/>
      <c r="BF663"/>
      <c r="BG663"/>
    </row>
    <row r="664" spans="31:59" x14ac:dyDescent="0.4">
      <c r="AE664"/>
      <c r="AF664" s="1"/>
      <c r="AG664" s="1"/>
      <c r="AH664" s="1"/>
      <c r="AI664" s="1"/>
      <c r="AJ664"/>
      <c r="AK664"/>
      <c r="AL664"/>
      <c r="AM664"/>
      <c r="AN664"/>
      <c r="AO664"/>
      <c r="AP664"/>
      <c r="AQ664"/>
      <c r="AR664"/>
      <c r="AS664"/>
      <c r="AT664"/>
      <c r="AU664"/>
      <c r="AV664"/>
      <c r="AW664"/>
      <c r="AX664"/>
      <c r="AY664"/>
      <c r="AZ664"/>
      <c r="BA664"/>
      <c r="BB664"/>
      <c r="BC664"/>
      <c r="BD664"/>
      <c r="BE664"/>
      <c r="BF664"/>
      <c r="BG664"/>
    </row>
    <row r="665" spans="31:59" x14ac:dyDescent="0.4">
      <c r="AE665"/>
      <c r="AF665" s="1"/>
      <c r="AG665" s="1"/>
      <c r="AH665" s="1"/>
      <c r="AI665" s="1"/>
      <c r="AJ665"/>
      <c r="AK665"/>
      <c r="AL665"/>
      <c r="AM665"/>
      <c r="AN665"/>
      <c r="AO665"/>
      <c r="AP665"/>
      <c r="AQ665"/>
      <c r="AR665"/>
      <c r="AS665"/>
      <c r="AT665"/>
      <c r="AU665"/>
      <c r="AV665"/>
      <c r="AW665"/>
      <c r="AX665"/>
      <c r="AY665"/>
      <c r="AZ665"/>
      <c r="BA665"/>
      <c r="BB665"/>
      <c r="BC665"/>
      <c r="BD665"/>
      <c r="BE665"/>
      <c r="BF665"/>
      <c r="BG665"/>
    </row>
    <row r="666" spans="31:59" x14ac:dyDescent="0.4">
      <c r="AE666"/>
      <c r="AF666" s="1"/>
      <c r="AG666" s="1"/>
      <c r="AH666" s="1"/>
      <c r="AI666" s="1"/>
      <c r="AJ666"/>
      <c r="AK666"/>
      <c r="AL666"/>
      <c r="AM666"/>
      <c r="AN666"/>
      <c r="AO666"/>
      <c r="AP666"/>
      <c r="AQ666"/>
      <c r="AR666"/>
      <c r="AS666"/>
      <c r="AT666"/>
      <c r="AU666"/>
      <c r="AV666"/>
      <c r="AW666"/>
      <c r="AX666"/>
      <c r="AY666"/>
      <c r="AZ666"/>
      <c r="BA666"/>
      <c r="BB666"/>
      <c r="BC666"/>
      <c r="BD666"/>
      <c r="BE666"/>
      <c r="BF666"/>
      <c r="BG666"/>
    </row>
    <row r="667" spans="31:59" x14ac:dyDescent="0.4">
      <c r="AE667"/>
      <c r="AF667" s="1"/>
      <c r="AG667" s="1"/>
      <c r="AH667" s="1"/>
      <c r="AI667" s="1"/>
      <c r="AJ667"/>
      <c r="AK667"/>
      <c r="AL667"/>
      <c r="AM667"/>
      <c r="AN667"/>
      <c r="AO667"/>
      <c r="AP667"/>
      <c r="AQ667"/>
      <c r="AR667"/>
      <c r="AS667"/>
      <c r="AT667"/>
      <c r="AU667"/>
      <c r="AV667"/>
      <c r="AW667"/>
      <c r="AX667"/>
      <c r="AY667"/>
      <c r="AZ667"/>
      <c r="BA667"/>
      <c r="BB667"/>
      <c r="BC667"/>
      <c r="BD667"/>
      <c r="BE667"/>
      <c r="BF667"/>
      <c r="BG667"/>
    </row>
    <row r="668" spans="31:59" x14ac:dyDescent="0.4">
      <c r="AE668"/>
      <c r="AF668" s="1"/>
      <c r="AG668" s="1"/>
      <c r="AH668" s="1"/>
      <c r="AI668" s="1"/>
      <c r="AJ668"/>
      <c r="AK668"/>
      <c r="AL668"/>
      <c r="AM668"/>
      <c r="AN668"/>
      <c r="AO668"/>
      <c r="AP668"/>
      <c r="AQ668"/>
      <c r="AR668"/>
      <c r="AS668"/>
      <c r="AT668"/>
      <c r="AU668"/>
      <c r="AV668"/>
      <c r="AW668"/>
      <c r="AX668"/>
      <c r="AY668"/>
      <c r="AZ668"/>
      <c r="BA668"/>
      <c r="BB668"/>
      <c r="BC668"/>
      <c r="BD668"/>
      <c r="BE668"/>
      <c r="BF668"/>
      <c r="BG668"/>
    </row>
    <row r="669" spans="31:59" x14ac:dyDescent="0.4">
      <c r="AE669"/>
      <c r="AF669" s="1"/>
      <c r="AG669" s="1"/>
      <c r="AH669" s="1"/>
      <c r="AI669" s="1"/>
      <c r="AJ669"/>
      <c r="AK669"/>
      <c r="AL669"/>
      <c r="AM669"/>
      <c r="AN669"/>
      <c r="AO669"/>
      <c r="AP669"/>
      <c r="AQ669"/>
      <c r="AR669"/>
      <c r="AS669"/>
      <c r="AT669"/>
      <c r="AU669"/>
      <c r="AV669"/>
      <c r="AW669"/>
      <c r="AX669"/>
      <c r="AY669"/>
      <c r="AZ669"/>
      <c r="BA669"/>
      <c r="BB669"/>
      <c r="BC669"/>
      <c r="BD669"/>
      <c r="BE669"/>
      <c r="BF669"/>
      <c r="BG669"/>
    </row>
    <row r="670" spans="31:59" x14ac:dyDescent="0.4">
      <c r="AE670"/>
      <c r="AF670" s="1"/>
      <c r="AG670" s="1"/>
      <c r="AH670" s="1"/>
      <c r="AI670" s="1"/>
      <c r="AJ670"/>
      <c r="AK670"/>
      <c r="AL670"/>
      <c r="AM670"/>
      <c r="AN670"/>
      <c r="AO670"/>
      <c r="AP670"/>
      <c r="AQ670"/>
      <c r="AR670"/>
      <c r="AS670"/>
      <c r="AT670"/>
      <c r="AU670"/>
      <c r="AV670"/>
      <c r="AW670"/>
      <c r="AX670"/>
      <c r="AY670"/>
      <c r="AZ670"/>
      <c r="BA670"/>
      <c r="BB670"/>
      <c r="BC670"/>
      <c r="BD670"/>
      <c r="BE670"/>
      <c r="BF670"/>
      <c r="BG670"/>
    </row>
    <row r="671" spans="31:59" x14ac:dyDescent="0.4">
      <c r="AE671"/>
      <c r="AF671" s="1"/>
      <c r="AG671" s="1"/>
      <c r="AH671" s="1"/>
      <c r="AI671" s="1"/>
      <c r="AJ671"/>
      <c r="AK671"/>
      <c r="AL671"/>
      <c r="AM671"/>
      <c r="AN671"/>
      <c r="AO671"/>
      <c r="AP671"/>
      <c r="AQ671"/>
      <c r="AR671"/>
      <c r="AS671"/>
      <c r="AT671"/>
      <c r="AU671"/>
      <c r="AV671"/>
      <c r="AW671"/>
      <c r="AX671"/>
      <c r="AY671"/>
      <c r="AZ671"/>
      <c r="BA671"/>
      <c r="BB671"/>
      <c r="BC671"/>
      <c r="BD671"/>
      <c r="BE671"/>
      <c r="BF671"/>
      <c r="BG671"/>
    </row>
    <row r="672" spans="31:59" x14ac:dyDescent="0.4">
      <c r="AE672"/>
      <c r="AF672" s="1"/>
      <c r="AG672" s="1"/>
      <c r="AH672" s="1"/>
      <c r="AI672" s="1"/>
      <c r="AJ672"/>
      <c r="AK672"/>
      <c r="AL672"/>
      <c r="AM672"/>
      <c r="AN672"/>
      <c r="AO672"/>
      <c r="AP672"/>
      <c r="AQ672"/>
      <c r="AR672"/>
      <c r="AS672"/>
      <c r="AT672"/>
      <c r="AU672"/>
      <c r="AV672"/>
      <c r="AW672"/>
      <c r="AX672"/>
      <c r="AY672"/>
      <c r="AZ672"/>
      <c r="BA672"/>
      <c r="BB672"/>
      <c r="BC672"/>
      <c r="BD672"/>
      <c r="BE672"/>
      <c r="BF672"/>
      <c r="BG672"/>
    </row>
    <row r="673" spans="31:59" x14ac:dyDescent="0.4">
      <c r="AE673"/>
      <c r="AF673" s="1"/>
      <c r="AG673" s="1"/>
      <c r="AH673" s="1"/>
      <c r="AI673" s="1"/>
      <c r="AJ673"/>
      <c r="AK673"/>
      <c r="AL673"/>
      <c r="AM673"/>
      <c r="AN673"/>
      <c r="AO673"/>
      <c r="AP673"/>
      <c r="AQ673"/>
      <c r="AR673"/>
      <c r="AS673"/>
      <c r="AT673"/>
      <c r="AU673"/>
      <c r="AV673"/>
      <c r="AW673"/>
      <c r="AX673"/>
      <c r="AY673"/>
      <c r="AZ673"/>
      <c r="BA673"/>
      <c r="BB673"/>
      <c r="BC673"/>
      <c r="BD673"/>
      <c r="BE673"/>
      <c r="BF673"/>
      <c r="BG673"/>
    </row>
    <row r="674" spans="31:59" x14ac:dyDescent="0.4">
      <c r="AE674"/>
      <c r="AF674" s="1"/>
      <c r="AG674" s="1"/>
      <c r="AH674" s="1"/>
      <c r="AI674" s="1"/>
      <c r="AJ674"/>
      <c r="AK674"/>
      <c r="AL674"/>
      <c r="AM674"/>
      <c r="AN674"/>
      <c r="AO674"/>
      <c r="AP674"/>
      <c r="AQ674"/>
      <c r="AR674"/>
      <c r="AS674"/>
      <c r="AT674"/>
      <c r="AU674"/>
      <c r="AV674"/>
      <c r="AW674"/>
      <c r="AX674"/>
      <c r="AY674"/>
      <c r="AZ674"/>
      <c r="BA674"/>
      <c r="BB674"/>
      <c r="BC674"/>
      <c r="BD674"/>
      <c r="BE674"/>
      <c r="BF674"/>
      <c r="BG674"/>
    </row>
    <row r="675" spans="31:59" x14ac:dyDescent="0.4">
      <c r="AE675"/>
      <c r="AF675" s="1"/>
      <c r="AG675" s="1"/>
      <c r="AH675" s="1"/>
      <c r="AI675" s="1"/>
      <c r="AJ675"/>
      <c r="AK675"/>
      <c r="AL675"/>
      <c r="AM675"/>
      <c r="AN675"/>
      <c r="AO675"/>
      <c r="AP675"/>
      <c r="AQ675"/>
      <c r="AR675"/>
      <c r="AS675"/>
      <c r="AT675"/>
      <c r="AU675"/>
      <c r="AV675"/>
      <c r="AW675"/>
      <c r="AX675"/>
      <c r="AY675"/>
      <c r="AZ675"/>
      <c r="BA675"/>
      <c r="BB675"/>
      <c r="BC675"/>
      <c r="BD675"/>
      <c r="BE675"/>
      <c r="BF675"/>
      <c r="BG675"/>
    </row>
    <row r="676" spans="31:59" x14ac:dyDescent="0.4">
      <c r="AE676"/>
      <c r="AF676" s="1"/>
      <c r="AG676" s="1"/>
      <c r="AH676" s="1"/>
      <c r="AI676" s="1"/>
      <c r="AJ676"/>
      <c r="AK676"/>
      <c r="AL676"/>
      <c r="AM676"/>
      <c r="AN676"/>
      <c r="AO676"/>
      <c r="AP676"/>
      <c r="AQ676"/>
      <c r="AR676"/>
      <c r="AS676"/>
      <c r="AT676"/>
      <c r="AU676"/>
      <c r="AV676"/>
      <c r="AW676"/>
      <c r="AX676"/>
      <c r="AY676"/>
      <c r="AZ676"/>
      <c r="BA676"/>
      <c r="BB676"/>
      <c r="BC676"/>
      <c r="BD676"/>
      <c r="BE676"/>
      <c r="BF676"/>
      <c r="BG676"/>
    </row>
    <row r="677" spans="31:59" x14ac:dyDescent="0.4">
      <c r="AE677"/>
      <c r="AF677" s="1"/>
      <c r="AG677" s="1"/>
      <c r="AH677" s="1"/>
      <c r="AI677" s="1"/>
      <c r="AJ677"/>
      <c r="AK677"/>
      <c r="AL677"/>
      <c r="AM677"/>
      <c r="AN677"/>
      <c r="AO677"/>
      <c r="AP677"/>
      <c r="AQ677"/>
      <c r="AR677"/>
      <c r="AS677"/>
      <c r="AT677"/>
      <c r="AU677"/>
      <c r="AV677"/>
      <c r="AW677"/>
      <c r="AX677"/>
      <c r="AY677"/>
      <c r="AZ677"/>
      <c r="BA677"/>
      <c r="BB677"/>
      <c r="BC677"/>
      <c r="BD677"/>
      <c r="BE677"/>
      <c r="BF677"/>
      <c r="BG677"/>
    </row>
    <row r="678" spans="31:59" x14ac:dyDescent="0.4">
      <c r="AE678"/>
      <c r="AF678" s="1"/>
      <c r="AG678" s="1"/>
      <c r="AH678" s="1"/>
      <c r="AI678" s="1"/>
      <c r="AJ678"/>
      <c r="AK678"/>
      <c r="AL678"/>
      <c r="AM678"/>
      <c r="AN678"/>
      <c r="AO678"/>
      <c r="AP678"/>
      <c r="AQ678"/>
      <c r="AR678"/>
      <c r="AS678"/>
      <c r="AT678"/>
      <c r="AU678"/>
      <c r="AV678"/>
      <c r="AW678"/>
      <c r="AX678"/>
      <c r="AY678"/>
      <c r="AZ678"/>
      <c r="BA678"/>
      <c r="BB678"/>
      <c r="BC678"/>
      <c r="BD678"/>
      <c r="BE678"/>
      <c r="BF678"/>
      <c r="BG678"/>
    </row>
    <row r="679" spans="31:59" x14ac:dyDescent="0.4">
      <c r="AE679"/>
      <c r="AF679" s="1"/>
      <c r="AG679" s="1"/>
      <c r="AH679" s="1"/>
      <c r="AI679" s="1"/>
      <c r="AJ679"/>
      <c r="AK679"/>
      <c r="AL679"/>
      <c r="AM679"/>
      <c r="AN679"/>
      <c r="AO679"/>
      <c r="AP679"/>
      <c r="AQ679"/>
      <c r="AR679"/>
      <c r="AS679"/>
      <c r="AT679"/>
      <c r="AU679"/>
      <c r="AV679"/>
      <c r="AW679"/>
      <c r="AX679"/>
      <c r="AY679"/>
      <c r="AZ679"/>
      <c r="BA679"/>
      <c r="BB679"/>
      <c r="BC679"/>
      <c r="BD679"/>
      <c r="BE679"/>
      <c r="BF679"/>
      <c r="BG679"/>
    </row>
    <row r="680" spans="31:59" x14ac:dyDescent="0.4">
      <c r="AE680"/>
      <c r="AF680" s="1"/>
      <c r="AG680" s="1"/>
      <c r="AH680" s="1"/>
      <c r="AI680" s="1"/>
      <c r="AJ680"/>
      <c r="AK680"/>
      <c r="AL680"/>
      <c r="AM680"/>
      <c r="AN680"/>
      <c r="AO680"/>
      <c r="AP680"/>
      <c r="AQ680"/>
      <c r="AR680"/>
      <c r="AS680"/>
      <c r="AT680"/>
      <c r="AU680"/>
      <c r="AV680"/>
      <c r="AW680"/>
      <c r="AX680"/>
      <c r="AY680"/>
      <c r="AZ680"/>
      <c r="BA680"/>
      <c r="BB680"/>
      <c r="BC680"/>
      <c r="BD680"/>
      <c r="BE680"/>
      <c r="BF680"/>
      <c r="BG680"/>
    </row>
    <row r="681" spans="31:59" x14ac:dyDescent="0.4">
      <c r="AE681"/>
      <c r="AF681" s="1"/>
      <c r="AG681" s="1"/>
      <c r="AH681" s="1"/>
      <c r="AI681" s="1"/>
      <c r="AJ681"/>
      <c r="AK681"/>
      <c r="AL681"/>
      <c r="AM681"/>
      <c r="AN681"/>
      <c r="AO681"/>
      <c r="AP681"/>
      <c r="AQ681"/>
      <c r="AR681"/>
      <c r="AS681"/>
      <c r="AT681"/>
      <c r="AU681"/>
      <c r="AV681"/>
      <c r="AW681"/>
      <c r="AX681"/>
      <c r="AY681"/>
      <c r="AZ681"/>
      <c r="BA681"/>
      <c r="BB681"/>
      <c r="BC681"/>
      <c r="BD681"/>
      <c r="BE681"/>
      <c r="BF681"/>
      <c r="BG681"/>
    </row>
    <row r="682" spans="31:59" x14ac:dyDescent="0.4">
      <c r="AE682"/>
      <c r="AF682" s="1"/>
      <c r="AG682" s="1"/>
      <c r="AH682" s="1"/>
      <c r="AI682" s="1"/>
      <c r="AJ682"/>
      <c r="AK682"/>
      <c r="AL682"/>
      <c r="AM682"/>
      <c r="AN682"/>
      <c r="AO682"/>
      <c r="AP682"/>
      <c r="AQ682"/>
      <c r="AR682"/>
      <c r="AS682"/>
      <c r="AT682"/>
      <c r="AU682"/>
      <c r="AV682"/>
      <c r="AW682"/>
      <c r="AX682"/>
      <c r="AY682"/>
      <c r="AZ682"/>
      <c r="BA682"/>
      <c r="BB682"/>
      <c r="BC682"/>
      <c r="BD682"/>
      <c r="BE682"/>
      <c r="BF682"/>
      <c r="BG682"/>
    </row>
    <row r="683" spans="31:59" x14ac:dyDescent="0.4">
      <c r="AE683"/>
      <c r="AF683" s="1"/>
      <c r="AG683" s="1"/>
      <c r="AH683" s="1"/>
      <c r="AI683" s="1"/>
      <c r="AJ683"/>
      <c r="AK683"/>
      <c r="AL683"/>
      <c r="AM683"/>
      <c r="AN683"/>
      <c r="AO683"/>
      <c r="AP683"/>
      <c r="AQ683"/>
      <c r="AR683"/>
      <c r="AS683"/>
      <c r="AT683"/>
      <c r="AU683"/>
      <c r="AV683"/>
      <c r="AW683"/>
      <c r="AX683"/>
      <c r="AY683"/>
      <c r="AZ683"/>
      <c r="BA683"/>
      <c r="BB683"/>
      <c r="BC683"/>
      <c r="BD683"/>
      <c r="BE683"/>
      <c r="BF683"/>
      <c r="BG683"/>
    </row>
    <row r="684" spans="31:59" x14ac:dyDescent="0.4">
      <c r="AE684"/>
      <c r="AF684" s="1"/>
      <c r="AG684" s="1"/>
      <c r="AH684" s="1"/>
      <c r="AI684" s="1"/>
      <c r="AJ684"/>
      <c r="AK684"/>
      <c r="AL684"/>
      <c r="AM684"/>
      <c r="AN684"/>
      <c r="AO684"/>
      <c r="AP684"/>
      <c r="AQ684"/>
      <c r="AR684"/>
      <c r="AS684"/>
      <c r="AT684"/>
      <c r="AU684"/>
      <c r="AV684"/>
      <c r="AW684"/>
      <c r="AX684"/>
      <c r="AY684"/>
      <c r="AZ684"/>
      <c r="BA684"/>
      <c r="BB684"/>
      <c r="BC684"/>
      <c r="BD684"/>
      <c r="BE684"/>
      <c r="BF684"/>
      <c r="BG684"/>
    </row>
    <row r="685" spans="31:59" x14ac:dyDescent="0.4">
      <c r="AE685"/>
      <c r="AF685" s="1"/>
      <c r="AG685" s="1"/>
      <c r="AH685" s="1"/>
      <c r="AI685" s="1"/>
      <c r="AJ685"/>
      <c r="AK685"/>
      <c r="AL685"/>
      <c r="AM685"/>
      <c r="AN685"/>
      <c r="AO685"/>
      <c r="AP685"/>
      <c r="AQ685"/>
      <c r="AR685"/>
      <c r="AS685"/>
      <c r="AT685"/>
      <c r="AU685"/>
      <c r="AV685"/>
      <c r="AW685"/>
      <c r="AX685"/>
      <c r="AY685"/>
      <c r="AZ685"/>
      <c r="BA685"/>
      <c r="BB685"/>
      <c r="BC685"/>
      <c r="BD685"/>
      <c r="BE685"/>
      <c r="BF685"/>
      <c r="BG685"/>
    </row>
    <row r="686" spans="31:59" x14ac:dyDescent="0.4">
      <c r="AE686"/>
      <c r="AF686" s="1"/>
      <c r="AG686" s="1"/>
      <c r="AH686" s="1"/>
      <c r="AI686" s="1"/>
      <c r="AJ686"/>
      <c r="AK686"/>
      <c r="AL686"/>
      <c r="AM686"/>
      <c r="AN686"/>
      <c r="AO686"/>
      <c r="AP686"/>
      <c r="AQ686"/>
      <c r="AR686"/>
      <c r="AS686"/>
      <c r="AT686"/>
      <c r="AU686"/>
      <c r="AV686"/>
      <c r="AW686"/>
      <c r="AX686"/>
      <c r="AY686"/>
      <c r="AZ686"/>
      <c r="BA686"/>
      <c r="BB686"/>
      <c r="BC686"/>
      <c r="BD686"/>
      <c r="BE686"/>
      <c r="BF686"/>
      <c r="BG686"/>
    </row>
    <row r="687" spans="31:59" x14ac:dyDescent="0.4">
      <c r="AE687"/>
      <c r="AF687" s="1"/>
      <c r="AG687" s="1"/>
      <c r="AH687" s="1"/>
      <c r="AI687" s="1"/>
      <c r="AJ687"/>
      <c r="AK687"/>
      <c r="AL687"/>
      <c r="AM687"/>
      <c r="AN687"/>
      <c r="AO687"/>
      <c r="AP687"/>
      <c r="AQ687"/>
      <c r="AR687"/>
      <c r="AS687"/>
      <c r="AT687"/>
      <c r="AU687"/>
      <c r="AV687"/>
      <c r="AW687"/>
      <c r="AX687"/>
      <c r="AY687"/>
      <c r="AZ687"/>
      <c r="BA687"/>
      <c r="BB687"/>
      <c r="BC687"/>
      <c r="BD687"/>
      <c r="BE687"/>
      <c r="BF687"/>
      <c r="BG687"/>
    </row>
    <row r="688" spans="31:59" x14ac:dyDescent="0.4">
      <c r="AE688"/>
      <c r="AF688" s="1"/>
      <c r="AG688" s="1"/>
      <c r="AH688" s="1"/>
      <c r="AI688" s="1"/>
      <c r="AJ688"/>
      <c r="AK688"/>
      <c r="AL688"/>
      <c r="AM688"/>
      <c r="AN688"/>
      <c r="AO688"/>
      <c r="AP688"/>
      <c r="AQ688"/>
      <c r="AR688"/>
      <c r="AS688"/>
      <c r="AT688"/>
      <c r="AU688"/>
      <c r="AV688"/>
      <c r="AW688"/>
      <c r="AX688"/>
      <c r="AY688"/>
      <c r="AZ688"/>
      <c r="BA688"/>
      <c r="BB688"/>
      <c r="BC688"/>
      <c r="BD688"/>
      <c r="BE688"/>
      <c r="BF688"/>
      <c r="BG688"/>
    </row>
    <row r="689" spans="31:59" x14ac:dyDescent="0.4">
      <c r="AE689"/>
      <c r="AF689" s="1"/>
      <c r="AG689" s="1"/>
      <c r="AH689" s="1"/>
      <c r="AI689" s="1"/>
      <c r="AJ689"/>
      <c r="AK689"/>
      <c r="AL689"/>
      <c r="AM689"/>
      <c r="AN689"/>
      <c r="AO689"/>
      <c r="AP689"/>
      <c r="AQ689"/>
      <c r="AR689"/>
      <c r="AS689"/>
      <c r="AT689"/>
      <c r="AU689"/>
      <c r="AV689"/>
      <c r="AW689"/>
      <c r="AX689"/>
      <c r="AY689"/>
      <c r="AZ689"/>
      <c r="BA689"/>
      <c r="BB689"/>
      <c r="BC689"/>
      <c r="BD689"/>
      <c r="BE689"/>
      <c r="BF689"/>
      <c r="BG689"/>
    </row>
    <row r="690" spans="31:59" x14ac:dyDescent="0.4">
      <c r="AE690"/>
      <c r="AF690" s="1"/>
      <c r="AG690" s="1"/>
      <c r="AH690" s="1"/>
      <c r="AI690" s="1"/>
      <c r="AJ690"/>
      <c r="AK690"/>
      <c r="AL690"/>
      <c r="AM690"/>
      <c r="AN690"/>
      <c r="AO690"/>
      <c r="AP690"/>
      <c r="AQ690"/>
      <c r="AR690"/>
      <c r="AS690"/>
      <c r="AT690"/>
      <c r="AU690"/>
      <c r="AV690"/>
      <c r="AW690"/>
      <c r="AX690"/>
      <c r="AY690"/>
      <c r="AZ690"/>
      <c r="BA690"/>
      <c r="BB690"/>
      <c r="BC690"/>
      <c r="BD690"/>
      <c r="BE690"/>
      <c r="BF690"/>
      <c r="BG690"/>
    </row>
    <row r="691" spans="31:59" x14ac:dyDescent="0.4">
      <c r="AE691"/>
      <c r="AF691" s="1"/>
      <c r="AG691" s="1"/>
      <c r="AH691" s="1"/>
      <c r="AI691" s="1"/>
      <c r="AJ691"/>
      <c r="AK691"/>
      <c r="AL691"/>
      <c r="AM691"/>
      <c r="AN691"/>
      <c r="AO691"/>
      <c r="AP691"/>
      <c r="AQ691"/>
      <c r="AR691"/>
      <c r="AS691"/>
      <c r="AT691"/>
      <c r="AU691"/>
      <c r="AV691"/>
      <c r="AW691"/>
      <c r="AX691"/>
      <c r="AY691"/>
      <c r="AZ691"/>
      <c r="BA691"/>
      <c r="BB691"/>
      <c r="BC691"/>
      <c r="BD691"/>
      <c r="BE691"/>
      <c r="BF691"/>
      <c r="BG691"/>
    </row>
    <row r="692" spans="31:59" x14ac:dyDescent="0.4">
      <c r="AE692"/>
      <c r="AF692" s="1"/>
      <c r="AG692" s="1"/>
      <c r="AH692" s="1"/>
      <c r="AI692" s="1"/>
      <c r="AJ692"/>
      <c r="AK692"/>
      <c r="AL692"/>
      <c r="AM692"/>
      <c r="AN692"/>
      <c r="AO692"/>
      <c r="AP692"/>
      <c r="AQ692"/>
      <c r="AR692"/>
      <c r="AS692"/>
      <c r="AT692"/>
      <c r="AU692"/>
      <c r="AV692"/>
      <c r="AW692"/>
      <c r="AX692"/>
      <c r="AY692"/>
      <c r="AZ692"/>
      <c r="BA692"/>
      <c r="BB692"/>
      <c r="BC692"/>
      <c r="BD692"/>
      <c r="BE692"/>
      <c r="BF692"/>
      <c r="BG692"/>
    </row>
    <row r="693" spans="31:59" x14ac:dyDescent="0.4">
      <c r="AE693"/>
      <c r="AF693" s="1"/>
      <c r="AG693" s="1"/>
      <c r="AH693" s="1"/>
      <c r="AI693" s="1"/>
      <c r="AJ693"/>
      <c r="AK693"/>
      <c r="AL693"/>
      <c r="AM693"/>
      <c r="AN693"/>
      <c r="AO693"/>
      <c r="AP693"/>
      <c r="AQ693"/>
      <c r="AR693"/>
      <c r="AS693"/>
      <c r="AT693"/>
      <c r="AU693"/>
      <c r="AV693"/>
      <c r="AW693"/>
      <c r="AX693"/>
      <c r="AY693"/>
      <c r="AZ693"/>
      <c r="BA693"/>
      <c r="BB693"/>
      <c r="BC693"/>
      <c r="BD693"/>
      <c r="BE693"/>
      <c r="BF693"/>
      <c r="BG693"/>
    </row>
    <row r="694" spans="31:59" x14ac:dyDescent="0.4">
      <c r="AE694"/>
      <c r="AF694" s="1"/>
      <c r="AG694" s="1"/>
      <c r="AH694" s="1"/>
      <c r="AI694" s="1"/>
      <c r="AJ694"/>
      <c r="AK694"/>
      <c r="AL694"/>
      <c r="AM694"/>
      <c r="AN694"/>
      <c r="AO694"/>
      <c r="AP694"/>
      <c r="AQ694"/>
      <c r="AR694"/>
      <c r="AS694"/>
      <c r="AT694"/>
      <c r="AU694"/>
      <c r="AV694"/>
      <c r="AW694"/>
      <c r="AX694"/>
      <c r="AY694"/>
      <c r="AZ694"/>
      <c r="BA694"/>
      <c r="BB694"/>
      <c r="BC694"/>
      <c r="BD694"/>
      <c r="BE694"/>
      <c r="BF694"/>
      <c r="BG694"/>
    </row>
    <row r="695" spans="31:59" x14ac:dyDescent="0.4">
      <c r="AE695"/>
      <c r="AF695" s="1"/>
      <c r="AG695" s="1"/>
      <c r="AH695" s="1"/>
      <c r="AI695" s="1"/>
      <c r="AJ695"/>
      <c r="AK695"/>
      <c r="AL695"/>
      <c r="AM695"/>
      <c r="AN695"/>
      <c r="AO695"/>
      <c r="AP695"/>
      <c r="AQ695"/>
      <c r="AR695"/>
      <c r="AS695"/>
      <c r="AT695"/>
      <c r="AU695"/>
      <c r="AV695"/>
      <c r="AW695"/>
      <c r="AX695"/>
      <c r="AY695"/>
      <c r="AZ695"/>
      <c r="BA695"/>
      <c r="BB695"/>
      <c r="BC695"/>
      <c r="BD695"/>
      <c r="BE695"/>
      <c r="BF695"/>
      <c r="BG695"/>
    </row>
    <row r="696" spans="31:59" x14ac:dyDescent="0.4">
      <c r="AE696"/>
      <c r="AF696" s="1"/>
      <c r="AG696" s="1"/>
      <c r="AH696" s="1"/>
      <c r="AI696" s="1"/>
      <c r="AJ696"/>
      <c r="AK696"/>
      <c r="AL696"/>
      <c r="AM696"/>
      <c r="AN696"/>
      <c r="AO696"/>
      <c r="AP696"/>
      <c r="AQ696"/>
      <c r="AR696"/>
      <c r="AS696"/>
      <c r="AT696"/>
      <c r="AU696"/>
      <c r="AV696"/>
      <c r="AW696"/>
      <c r="AX696"/>
      <c r="AY696"/>
      <c r="AZ696"/>
      <c r="BA696"/>
      <c r="BB696"/>
      <c r="BC696"/>
      <c r="BD696"/>
      <c r="BE696"/>
      <c r="BF696"/>
      <c r="BG696"/>
    </row>
    <row r="697" spans="31:59" x14ac:dyDescent="0.4">
      <c r="AE697"/>
      <c r="AF697" s="1"/>
      <c r="AG697" s="1"/>
      <c r="AH697" s="1"/>
      <c r="AI697" s="1"/>
      <c r="AJ697"/>
      <c r="AK697"/>
      <c r="AL697"/>
      <c r="AM697"/>
      <c r="AN697"/>
      <c r="AO697"/>
      <c r="AP697"/>
      <c r="AQ697"/>
      <c r="AR697"/>
      <c r="AS697"/>
      <c r="AT697"/>
      <c r="AU697"/>
      <c r="AV697"/>
      <c r="AW697"/>
      <c r="AX697"/>
      <c r="AY697"/>
      <c r="AZ697"/>
      <c r="BA697"/>
      <c r="BB697"/>
      <c r="BC697"/>
      <c r="BD697"/>
      <c r="BE697"/>
      <c r="BF697"/>
      <c r="BG697"/>
    </row>
    <row r="698" spans="31:59" x14ac:dyDescent="0.4">
      <c r="AE698"/>
      <c r="AF698" s="1"/>
      <c r="AG698" s="1"/>
      <c r="AH698" s="1"/>
      <c r="AI698" s="1"/>
      <c r="AJ698"/>
      <c r="AK698"/>
      <c r="AL698"/>
      <c r="AM698"/>
      <c r="AN698"/>
      <c r="AO698"/>
      <c r="AP698"/>
      <c r="AQ698"/>
      <c r="AR698"/>
      <c r="AS698"/>
      <c r="AT698"/>
      <c r="AU698"/>
      <c r="AV698"/>
      <c r="AW698"/>
      <c r="AX698"/>
      <c r="AY698"/>
      <c r="AZ698"/>
      <c r="BA698"/>
      <c r="BB698"/>
      <c r="BC698"/>
      <c r="BD698"/>
      <c r="BE698"/>
      <c r="BF698"/>
      <c r="BG698"/>
    </row>
    <row r="699" spans="31:59" x14ac:dyDescent="0.4">
      <c r="AE699"/>
      <c r="AF699" s="1"/>
      <c r="AG699" s="1"/>
      <c r="AH699" s="1"/>
      <c r="AI699" s="1"/>
      <c r="AJ699"/>
      <c r="AK699"/>
      <c r="AL699"/>
      <c r="AM699"/>
      <c r="AN699"/>
      <c r="AO699"/>
      <c r="AP699"/>
      <c r="AQ699"/>
      <c r="AR699"/>
      <c r="AS699"/>
      <c r="AT699"/>
      <c r="AU699"/>
      <c r="AV699"/>
      <c r="AW699"/>
      <c r="AX699"/>
      <c r="AY699"/>
      <c r="AZ699"/>
      <c r="BA699"/>
      <c r="BB699"/>
      <c r="BC699"/>
      <c r="BD699"/>
      <c r="BE699"/>
      <c r="BF699"/>
      <c r="BG699"/>
    </row>
    <row r="700" spans="31:59" x14ac:dyDescent="0.4">
      <c r="AE700"/>
      <c r="AF700" s="1"/>
      <c r="AG700" s="1"/>
      <c r="AH700" s="1"/>
      <c r="AI700" s="1"/>
      <c r="AJ700"/>
      <c r="AK700"/>
      <c r="AL700"/>
      <c r="AM700"/>
      <c r="AN700"/>
      <c r="AO700"/>
      <c r="AP700"/>
      <c r="AQ700"/>
      <c r="AR700"/>
      <c r="AS700"/>
      <c r="AT700"/>
      <c r="AU700"/>
      <c r="AV700"/>
      <c r="AW700"/>
      <c r="AX700"/>
      <c r="AY700"/>
      <c r="AZ700"/>
      <c r="BA700"/>
      <c r="BB700"/>
      <c r="BC700"/>
      <c r="BD700"/>
      <c r="BE700"/>
      <c r="BF700"/>
      <c r="BG700"/>
    </row>
    <row r="701" spans="31:59" x14ac:dyDescent="0.4">
      <c r="AE701"/>
      <c r="AF701" s="1"/>
      <c r="AG701" s="1"/>
      <c r="AH701" s="1"/>
      <c r="AI701" s="1"/>
      <c r="AJ701"/>
      <c r="AK701"/>
      <c r="AL701"/>
      <c r="AM701"/>
      <c r="AN701"/>
      <c r="AO701"/>
      <c r="AP701"/>
      <c r="AQ701"/>
      <c r="AR701"/>
      <c r="AS701"/>
      <c r="AT701"/>
      <c r="AU701"/>
      <c r="AV701"/>
      <c r="AW701"/>
      <c r="AX701"/>
      <c r="AY701"/>
      <c r="AZ701"/>
      <c r="BA701"/>
      <c r="BB701"/>
      <c r="BC701"/>
      <c r="BD701"/>
      <c r="BE701"/>
      <c r="BF701"/>
      <c r="BG701"/>
    </row>
    <row r="702" spans="31:59" x14ac:dyDescent="0.4">
      <c r="AE702"/>
      <c r="AF702" s="1"/>
      <c r="AG702" s="1"/>
      <c r="AH702" s="1"/>
      <c r="AI702" s="1"/>
      <c r="AJ702"/>
      <c r="AK702"/>
      <c r="AL702"/>
      <c r="AM702"/>
      <c r="AN702"/>
      <c r="AO702"/>
      <c r="AP702"/>
      <c r="AQ702"/>
      <c r="AR702"/>
      <c r="AS702"/>
      <c r="AT702"/>
      <c r="AU702"/>
      <c r="AV702"/>
      <c r="AW702"/>
      <c r="AX702"/>
      <c r="AY702"/>
      <c r="AZ702"/>
      <c r="BA702"/>
      <c r="BB702"/>
      <c r="BC702"/>
      <c r="BD702"/>
      <c r="BE702"/>
      <c r="BF702"/>
      <c r="BG702"/>
    </row>
    <row r="703" spans="31:59" x14ac:dyDescent="0.4">
      <c r="AE703"/>
      <c r="AF703" s="1"/>
      <c r="AG703" s="1"/>
      <c r="AH703" s="1"/>
      <c r="AI703" s="1"/>
      <c r="AJ703"/>
      <c r="AK703"/>
      <c r="AL703"/>
      <c r="AM703"/>
      <c r="AN703"/>
      <c r="AO703"/>
      <c r="AP703"/>
      <c r="AQ703"/>
      <c r="AR703"/>
      <c r="AS703"/>
      <c r="AT703"/>
      <c r="AU703"/>
      <c r="AV703"/>
      <c r="AW703"/>
      <c r="AX703"/>
      <c r="AY703"/>
      <c r="AZ703"/>
      <c r="BA703"/>
      <c r="BB703"/>
      <c r="BC703"/>
      <c r="BD703"/>
      <c r="BE703"/>
      <c r="BF703"/>
      <c r="BG703"/>
    </row>
    <row r="704" spans="31:59" x14ac:dyDescent="0.4">
      <c r="AE704"/>
      <c r="AF704" s="1"/>
      <c r="AG704" s="1"/>
      <c r="AH704" s="1"/>
      <c r="AI704" s="1"/>
      <c r="AJ704"/>
      <c r="AK704"/>
      <c r="AL704"/>
      <c r="AM704"/>
      <c r="AN704"/>
      <c r="AO704"/>
      <c r="AP704"/>
      <c r="AQ704"/>
      <c r="AR704"/>
      <c r="AS704"/>
      <c r="AT704"/>
      <c r="AU704"/>
      <c r="AV704"/>
      <c r="AW704"/>
      <c r="AX704"/>
      <c r="AY704"/>
      <c r="AZ704"/>
      <c r="BA704"/>
      <c r="BB704"/>
      <c r="BC704"/>
      <c r="BD704"/>
      <c r="BE704"/>
      <c r="BF704"/>
      <c r="BG704"/>
    </row>
    <row r="705" spans="31:59" x14ac:dyDescent="0.4">
      <c r="AE705"/>
      <c r="AF705" s="1"/>
      <c r="AG705" s="1"/>
      <c r="AH705" s="1"/>
      <c r="AI705" s="1"/>
      <c r="AJ705"/>
      <c r="AK705"/>
      <c r="AL705"/>
      <c r="AM705"/>
      <c r="AN705"/>
      <c r="AO705"/>
      <c r="AP705"/>
      <c r="AQ705"/>
      <c r="AR705"/>
      <c r="AS705"/>
      <c r="AT705"/>
      <c r="AU705"/>
      <c r="AV705"/>
      <c r="AW705"/>
      <c r="AX705"/>
      <c r="AY705"/>
      <c r="AZ705"/>
      <c r="BA705"/>
      <c r="BB705"/>
      <c r="BC705"/>
      <c r="BD705"/>
      <c r="BE705"/>
      <c r="BF705"/>
      <c r="BG705"/>
    </row>
    <row r="706" spans="31:59" x14ac:dyDescent="0.4">
      <c r="AE706"/>
      <c r="AF706" s="1"/>
      <c r="AG706" s="1"/>
      <c r="AH706" s="1"/>
      <c r="AI706" s="1"/>
      <c r="AJ706"/>
      <c r="AK706"/>
      <c r="AL706"/>
      <c r="AM706"/>
      <c r="AN706"/>
      <c r="AO706"/>
      <c r="AP706"/>
      <c r="AQ706"/>
      <c r="AR706"/>
      <c r="AS706"/>
      <c r="AT706"/>
      <c r="AU706"/>
      <c r="AV706"/>
      <c r="AW706"/>
      <c r="AX706"/>
      <c r="AY706"/>
      <c r="AZ706"/>
      <c r="BA706"/>
      <c r="BB706"/>
      <c r="BC706"/>
      <c r="BD706"/>
      <c r="BE706"/>
      <c r="BF706"/>
      <c r="BG706"/>
    </row>
    <row r="707" spans="31:59" x14ac:dyDescent="0.4">
      <c r="AE707"/>
      <c r="AF707" s="1"/>
      <c r="AG707" s="1"/>
      <c r="AH707" s="1"/>
      <c r="AI707" s="1"/>
      <c r="AJ707"/>
      <c r="AK707"/>
      <c r="AL707"/>
      <c r="AM707"/>
      <c r="AN707"/>
      <c r="AO707"/>
      <c r="AP707"/>
      <c r="AQ707"/>
      <c r="AR707"/>
      <c r="AS707"/>
      <c r="AT707"/>
      <c r="AU707"/>
      <c r="AV707"/>
      <c r="AW707"/>
      <c r="AX707"/>
      <c r="AY707"/>
      <c r="AZ707"/>
      <c r="BA707"/>
      <c r="BB707"/>
      <c r="BC707"/>
      <c r="BD707"/>
      <c r="BE707"/>
      <c r="BF707"/>
      <c r="BG707"/>
    </row>
    <row r="708" spans="31:59" x14ac:dyDescent="0.4">
      <c r="AE708"/>
      <c r="AF708" s="1"/>
      <c r="AG708" s="1"/>
      <c r="AH708" s="1"/>
      <c r="AI708" s="1"/>
      <c r="AJ708"/>
      <c r="AK708"/>
      <c r="AL708"/>
      <c r="AM708"/>
      <c r="AN708"/>
      <c r="AO708"/>
      <c r="AP708"/>
      <c r="AQ708"/>
      <c r="AR708"/>
      <c r="AS708"/>
      <c r="AT708"/>
      <c r="AU708"/>
      <c r="AV708"/>
      <c r="AW708"/>
      <c r="AX708"/>
      <c r="AY708"/>
      <c r="AZ708"/>
      <c r="BA708"/>
      <c r="BB708"/>
      <c r="BC708"/>
      <c r="BD708"/>
      <c r="BE708"/>
      <c r="BF708"/>
      <c r="BG708"/>
    </row>
    <row r="709" spans="31:59" x14ac:dyDescent="0.4">
      <c r="AE709"/>
      <c r="AF709" s="1"/>
      <c r="AG709" s="1"/>
      <c r="AH709" s="1"/>
      <c r="AI709" s="1"/>
      <c r="AJ709"/>
      <c r="AK709"/>
      <c r="AL709"/>
      <c r="AM709"/>
      <c r="AN709"/>
      <c r="AO709"/>
      <c r="AP709"/>
      <c r="AQ709"/>
      <c r="AR709"/>
      <c r="AS709"/>
      <c r="AT709"/>
      <c r="AU709"/>
      <c r="AV709"/>
      <c r="AW709"/>
      <c r="AX709"/>
      <c r="AY709"/>
      <c r="AZ709"/>
      <c r="BA709"/>
      <c r="BB709"/>
      <c r="BC709"/>
      <c r="BD709"/>
      <c r="BE709"/>
      <c r="BF709"/>
      <c r="BG709"/>
    </row>
    <row r="710" spans="31:59" x14ac:dyDescent="0.4">
      <c r="AE710"/>
      <c r="AF710" s="1"/>
      <c r="AG710" s="1"/>
      <c r="AH710" s="1"/>
      <c r="AI710" s="1"/>
      <c r="AJ710"/>
      <c r="AK710"/>
      <c r="AL710"/>
      <c r="AM710"/>
      <c r="AN710"/>
      <c r="AO710"/>
      <c r="AP710"/>
      <c r="AQ710"/>
      <c r="AR710"/>
      <c r="AS710"/>
      <c r="AT710"/>
      <c r="AU710"/>
      <c r="AV710"/>
      <c r="AW710"/>
      <c r="AX710"/>
      <c r="AY710"/>
      <c r="AZ710"/>
      <c r="BA710"/>
      <c r="BB710"/>
      <c r="BC710"/>
      <c r="BD710"/>
      <c r="BE710"/>
      <c r="BF710"/>
      <c r="BG710"/>
    </row>
    <row r="711" spans="31:59" x14ac:dyDescent="0.4">
      <c r="AE711"/>
      <c r="AF711" s="1"/>
      <c r="AG711" s="1"/>
      <c r="AH711" s="1"/>
      <c r="AI711" s="1"/>
      <c r="AJ711"/>
      <c r="AK711"/>
      <c r="AL711"/>
      <c r="AM711"/>
      <c r="AN711"/>
      <c r="AO711"/>
      <c r="AP711"/>
      <c r="AQ711"/>
      <c r="AR711"/>
      <c r="AS711"/>
      <c r="AT711"/>
      <c r="AU711"/>
      <c r="AV711"/>
      <c r="AW711"/>
      <c r="AX711"/>
      <c r="AY711"/>
      <c r="AZ711"/>
      <c r="BA711"/>
      <c r="BB711"/>
      <c r="BC711"/>
      <c r="BD711"/>
      <c r="BE711"/>
      <c r="BF711"/>
      <c r="BG711"/>
    </row>
    <row r="712" spans="31:59" x14ac:dyDescent="0.4">
      <c r="AE712"/>
      <c r="AF712" s="1"/>
      <c r="AG712" s="1"/>
      <c r="AH712" s="1"/>
      <c r="AI712" s="1"/>
      <c r="AJ712"/>
      <c r="AK712"/>
      <c r="AL712"/>
      <c r="AM712"/>
      <c r="AN712"/>
      <c r="AO712"/>
      <c r="AP712"/>
      <c r="AQ712"/>
      <c r="AR712"/>
      <c r="AS712"/>
      <c r="AT712"/>
      <c r="AU712"/>
      <c r="AV712"/>
      <c r="AW712"/>
      <c r="AX712"/>
      <c r="AY712"/>
      <c r="AZ712"/>
      <c r="BA712"/>
      <c r="BB712"/>
      <c r="BC712"/>
      <c r="BD712"/>
      <c r="BE712"/>
      <c r="BF712"/>
      <c r="BG712"/>
    </row>
    <row r="713" spans="31:59" x14ac:dyDescent="0.4">
      <c r="AE713"/>
      <c r="AF713" s="1"/>
      <c r="AG713" s="1"/>
      <c r="AH713" s="1"/>
      <c r="AI713" s="1"/>
      <c r="AJ713"/>
      <c r="AK713"/>
      <c r="AL713"/>
      <c r="AM713"/>
      <c r="AN713"/>
      <c r="AO713"/>
      <c r="AP713"/>
      <c r="AQ713"/>
      <c r="AR713"/>
      <c r="AS713"/>
      <c r="AT713"/>
      <c r="AU713"/>
      <c r="AV713"/>
      <c r="AW713"/>
      <c r="AX713"/>
      <c r="AY713"/>
      <c r="AZ713"/>
      <c r="BA713"/>
      <c r="BB713"/>
      <c r="BC713"/>
      <c r="BD713"/>
      <c r="BE713"/>
      <c r="BF713"/>
      <c r="BG713"/>
    </row>
    <row r="714" spans="31:59" x14ac:dyDescent="0.4">
      <c r="AE714"/>
      <c r="AF714" s="1"/>
      <c r="AG714" s="1"/>
      <c r="AH714" s="1"/>
      <c r="AI714" s="1"/>
      <c r="AJ714"/>
      <c r="AK714"/>
      <c r="AL714"/>
      <c r="AM714"/>
      <c r="AN714"/>
      <c r="AO714"/>
      <c r="AP714"/>
      <c r="AQ714"/>
      <c r="AR714"/>
      <c r="AS714"/>
      <c r="AT714"/>
      <c r="AU714"/>
      <c r="AV714"/>
      <c r="AW714"/>
      <c r="AX714"/>
      <c r="AY714"/>
      <c r="AZ714"/>
      <c r="BA714"/>
      <c r="BB714"/>
      <c r="BC714"/>
      <c r="BD714"/>
      <c r="BE714"/>
      <c r="BF714"/>
      <c r="BG714"/>
    </row>
    <row r="715" spans="31:59" x14ac:dyDescent="0.4">
      <c r="AE715"/>
      <c r="AF715" s="1"/>
      <c r="AG715" s="1"/>
      <c r="AH715" s="1"/>
      <c r="AI715" s="1"/>
      <c r="AJ715"/>
      <c r="AK715"/>
      <c r="AL715"/>
      <c r="AM715"/>
      <c r="AN715"/>
      <c r="AO715"/>
      <c r="AP715"/>
      <c r="AQ715"/>
      <c r="AR715"/>
      <c r="AS715"/>
      <c r="AT715"/>
      <c r="AU715"/>
      <c r="AV715"/>
      <c r="AW715"/>
      <c r="AX715"/>
      <c r="AY715"/>
      <c r="AZ715"/>
      <c r="BA715"/>
      <c r="BB715"/>
      <c r="BC715"/>
      <c r="BD715"/>
      <c r="BE715"/>
      <c r="BF715"/>
      <c r="BG715"/>
    </row>
    <row r="716" spans="31:59" x14ac:dyDescent="0.4">
      <c r="AE716"/>
      <c r="AF716" s="1"/>
      <c r="AG716" s="1"/>
      <c r="AH716" s="1"/>
      <c r="AI716" s="1"/>
      <c r="AJ716"/>
      <c r="AK716"/>
      <c r="AL716"/>
      <c r="AM716"/>
      <c r="AN716"/>
      <c r="AO716"/>
      <c r="AP716"/>
      <c r="AQ716"/>
      <c r="AR716"/>
      <c r="AS716"/>
      <c r="AT716"/>
      <c r="AU716"/>
      <c r="AV716"/>
      <c r="AW716"/>
      <c r="AX716"/>
      <c r="AY716"/>
      <c r="AZ716"/>
      <c r="BA716"/>
      <c r="BB716"/>
      <c r="BC716"/>
      <c r="BD716"/>
      <c r="BE716"/>
      <c r="BF716"/>
      <c r="BG716"/>
    </row>
    <row r="717" spans="31:59" x14ac:dyDescent="0.4">
      <c r="AE717"/>
      <c r="AF717" s="1"/>
      <c r="AG717" s="1"/>
      <c r="AH717" s="1"/>
      <c r="AI717" s="1"/>
      <c r="AJ717"/>
      <c r="AK717"/>
      <c r="AL717"/>
      <c r="AM717"/>
      <c r="AN717"/>
      <c r="AO717"/>
      <c r="AP717"/>
      <c r="AQ717"/>
      <c r="AR717"/>
      <c r="AS717"/>
      <c r="AT717"/>
      <c r="AU717"/>
      <c r="AV717"/>
      <c r="AW717"/>
      <c r="AX717"/>
      <c r="AY717"/>
      <c r="AZ717"/>
      <c r="BA717"/>
      <c r="BB717"/>
      <c r="BC717"/>
      <c r="BD717"/>
      <c r="BE717"/>
      <c r="BF717"/>
      <c r="BG717"/>
    </row>
    <row r="718" spans="31:59" x14ac:dyDescent="0.4">
      <c r="AE718"/>
      <c r="AF718" s="1"/>
      <c r="AG718" s="1"/>
      <c r="AH718" s="1"/>
      <c r="AI718" s="1"/>
      <c r="AJ718"/>
      <c r="AK718"/>
      <c r="AL718"/>
      <c r="AM718"/>
      <c r="AN718"/>
      <c r="AO718"/>
      <c r="AP718"/>
      <c r="AQ718"/>
      <c r="AR718"/>
      <c r="AS718"/>
      <c r="AT718"/>
      <c r="AU718"/>
      <c r="AV718"/>
      <c r="AW718"/>
      <c r="AX718"/>
      <c r="AY718"/>
      <c r="AZ718"/>
      <c r="BA718"/>
      <c r="BB718"/>
      <c r="BC718"/>
      <c r="BD718"/>
      <c r="BE718"/>
      <c r="BF718"/>
      <c r="BG718"/>
    </row>
    <row r="719" spans="31:59" x14ac:dyDescent="0.4">
      <c r="AE719"/>
      <c r="AF719" s="1"/>
      <c r="AG719" s="1"/>
      <c r="AH719" s="1"/>
      <c r="AI719" s="1"/>
      <c r="AJ719"/>
      <c r="AK719"/>
      <c r="AL719"/>
      <c r="AM719"/>
      <c r="AN719"/>
      <c r="AO719"/>
      <c r="AP719"/>
      <c r="AQ719"/>
      <c r="AR719"/>
      <c r="AS719"/>
      <c r="AT719"/>
      <c r="AU719"/>
      <c r="AV719"/>
      <c r="AW719"/>
      <c r="AX719"/>
      <c r="AY719"/>
      <c r="AZ719"/>
      <c r="BA719"/>
      <c r="BB719"/>
      <c r="BC719"/>
      <c r="BD719"/>
      <c r="BE719"/>
      <c r="BF719"/>
      <c r="BG719"/>
    </row>
    <row r="720" spans="31:59" x14ac:dyDescent="0.4">
      <c r="AE720"/>
      <c r="AF720" s="1"/>
      <c r="AG720" s="1"/>
      <c r="AH720" s="1"/>
      <c r="AI720" s="1"/>
      <c r="AJ720"/>
      <c r="AK720"/>
      <c r="AL720"/>
      <c r="AM720"/>
      <c r="AN720"/>
      <c r="AO720"/>
      <c r="AP720"/>
      <c r="AQ720"/>
      <c r="AR720"/>
      <c r="AS720"/>
      <c r="AT720"/>
      <c r="AU720"/>
      <c r="AV720"/>
      <c r="AW720"/>
      <c r="AX720"/>
      <c r="AY720"/>
      <c r="AZ720"/>
      <c r="BA720"/>
      <c r="BB720"/>
      <c r="BC720"/>
      <c r="BD720"/>
      <c r="BE720"/>
      <c r="BF720"/>
      <c r="BG720"/>
    </row>
    <row r="721" spans="31:59" x14ac:dyDescent="0.4">
      <c r="AE721"/>
      <c r="AF721" s="1"/>
      <c r="AG721" s="1"/>
      <c r="AH721" s="1"/>
      <c r="AI721" s="1"/>
      <c r="AJ721"/>
      <c r="AK721"/>
      <c r="AL721"/>
      <c r="AM721"/>
      <c r="AN721"/>
      <c r="AO721"/>
      <c r="AP721"/>
      <c r="AQ721"/>
      <c r="AR721"/>
      <c r="AS721"/>
      <c r="AT721"/>
      <c r="AU721"/>
      <c r="AV721"/>
      <c r="AW721"/>
      <c r="AX721"/>
      <c r="AY721"/>
      <c r="AZ721"/>
      <c r="BA721"/>
      <c r="BB721"/>
      <c r="BC721"/>
      <c r="BD721"/>
      <c r="BE721"/>
      <c r="BF721"/>
      <c r="BG721"/>
    </row>
    <row r="722" spans="31:59" x14ac:dyDescent="0.4">
      <c r="AE722"/>
      <c r="AF722" s="1"/>
      <c r="AG722" s="1"/>
      <c r="AH722" s="1"/>
      <c r="AI722" s="1"/>
      <c r="AJ722"/>
      <c r="AK722"/>
      <c r="AL722"/>
      <c r="AM722"/>
      <c r="AN722"/>
      <c r="AO722"/>
      <c r="AP722"/>
      <c r="AQ722"/>
      <c r="AR722"/>
      <c r="AS722"/>
      <c r="AT722"/>
      <c r="AU722"/>
      <c r="AV722"/>
      <c r="AW722"/>
      <c r="AX722"/>
      <c r="AY722"/>
      <c r="AZ722"/>
      <c r="BA722"/>
      <c r="BB722"/>
      <c r="BC722"/>
      <c r="BD722"/>
      <c r="BE722"/>
      <c r="BF722"/>
      <c r="BG722"/>
    </row>
    <row r="723" spans="31:59" x14ac:dyDescent="0.4">
      <c r="AE723"/>
      <c r="AF723" s="1"/>
      <c r="AG723" s="1"/>
      <c r="AH723" s="1"/>
      <c r="AI723" s="1"/>
      <c r="AJ723"/>
      <c r="AK723"/>
      <c r="AL723"/>
      <c r="AM723"/>
      <c r="AN723"/>
      <c r="AO723"/>
      <c r="AP723"/>
      <c r="AQ723"/>
      <c r="AR723"/>
      <c r="AS723"/>
      <c r="AT723"/>
      <c r="AU723"/>
      <c r="AV723"/>
      <c r="AW723"/>
      <c r="AX723"/>
      <c r="AY723"/>
      <c r="AZ723"/>
      <c r="BA723"/>
      <c r="BB723"/>
      <c r="BC723"/>
      <c r="BD723"/>
      <c r="BE723"/>
      <c r="BF723"/>
      <c r="BG723"/>
    </row>
    <row r="724" spans="31:59" x14ac:dyDescent="0.4">
      <c r="AE724"/>
      <c r="AF724" s="1"/>
      <c r="AG724" s="1"/>
      <c r="AH724" s="1"/>
      <c r="AI724" s="1"/>
      <c r="AJ724"/>
      <c r="AK724"/>
      <c r="AL724"/>
      <c r="AM724"/>
      <c r="AN724"/>
      <c r="AO724"/>
      <c r="AP724"/>
      <c r="AQ724"/>
      <c r="AR724"/>
      <c r="AS724"/>
      <c r="AT724"/>
      <c r="AU724"/>
      <c r="AV724"/>
      <c r="AW724"/>
      <c r="AX724"/>
      <c r="AY724"/>
      <c r="AZ724"/>
      <c r="BA724"/>
      <c r="BB724"/>
      <c r="BC724"/>
      <c r="BD724"/>
      <c r="BE724"/>
      <c r="BF724"/>
      <c r="BG724"/>
    </row>
    <row r="725" spans="31:59" x14ac:dyDescent="0.4">
      <c r="AE725"/>
      <c r="AF725" s="1"/>
      <c r="AG725" s="1"/>
      <c r="AH725" s="1"/>
      <c r="AI725" s="1"/>
      <c r="AJ725"/>
      <c r="AK725"/>
      <c r="AL725"/>
      <c r="AM725"/>
      <c r="AN725"/>
      <c r="AO725"/>
      <c r="AP725"/>
      <c r="AQ725"/>
      <c r="AR725"/>
      <c r="AS725"/>
      <c r="AT725"/>
      <c r="AU725"/>
      <c r="AV725"/>
      <c r="AW725"/>
      <c r="AX725"/>
      <c r="AY725"/>
      <c r="AZ725"/>
      <c r="BA725"/>
      <c r="BB725"/>
      <c r="BC725"/>
      <c r="BD725"/>
      <c r="BE725"/>
      <c r="BF725"/>
      <c r="BG725"/>
    </row>
    <row r="726" spans="31:59" x14ac:dyDescent="0.4">
      <c r="AE726"/>
      <c r="AF726" s="1"/>
      <c r="AG726" s="1"/>
      <c r="AH726" s="1"/>
      <c r="AI726" s="1"/>
      <c r="AJ726"/>
      <c r="AK726"/>
      <c r="AL726"/>
      <c r="AM726"/>
      <c r="AN726"/>
      <c r="AO726"/>
      <c r="AP726"/>
      <c r="AQ726"/>
      <c r="AR726"/>
      <c r="AS726"/>
      <c r="AT726"/>
      <c r="AU726"/>
      <c r="AV726"/>
      <c r="AW726"/>
      <c r="AX726"/>
      <c r="AY726"/>
      <c r="AZ726"/>
      <c r="BA726"/>
      <c r="BB726"/>
      <c r="BC726"/>
      <c r="BD726"/>
      <c r="BE726"/>
      <c r="BF726"/>
      <c r="BG726"/>
    </row>
    <row r="727" spans="31:59" x14ac:dyDescent="0.4">
      <c r="AE727"/>
      <c r="AF727" s="1"/>
      <c r="AG727" s="1"/>
      <c r="AH727" s="1"/>
      <c r="AI727" s="1"/>
      <c r="AJ727"/>
      <c r="AK727"/>
      <c r="AL727"/>
      <c r="AM727"/>
      <c r="AN727"/>
      <c r="AO727"/>
      <c r="AP727"/>
      <c r="AQ727"/>
      <c r="AR727"/>
      <c r="AS727"/>
      <c r="AT727"/>
      <c r="AU727"/>
      <c r="AV727"/>
      <c r="AW727"/>
      <c r="AX727"/>
      <c r="AY727"/>
      <c r="AZ727"/>
      <c r="BA727"/>
      <c r="BB727"/>
      <c r="BC727"/>
      <c r="BD727"/>
      <c r="BE727"/>
      <c r="BF727"/>
      <c r="BG727"/>
    </row>
    <row r="728" spans="31:59" x14ac:dyDescent="0.4">
      <c r="AE728"/>
      <c r="AF728" s="1"/>
      <c r="AG728" s="1"/>
      <c r="AH728" s="1"/>
      <c r="AI728" s="1"/>
      <c r="AJ728"/>
      <c r="AK728"/>
      <c r="AL728"/>
      <c r="AM728"/>
      <c r="AN728"/>
      <c r="AO728"/>
      <c r="AP728"/>
      <c r="AQ728"/>
      <c r="AR728"/>
      <c r="AS728"/>
      <c r="AT728"/>
      <c r="AU728"/>
      <c r="AV728"/>
      <c r="AW728"/>
      <c r="AX728"/>
      <c r="AY728"/>
      <c r="AZ728"/>
      <c r="BA728"/>
      <c r="BB728"/>
      <c r="BC728"/>
      <c r="BD728"/>
      <c r="BE728"/>
      <c r="BF728"/>
      <c r="BG728"/>
    </row>
    <row r="729" spans="31:59" x14ac:dyDescent="0.4">
      <c r="AE729"/>
      <c r="AF729" s="1"/>
      <c r="AG729" s="1"/>
      <c r="AH729" s="1"/>
      <c r="AI729" s="1"/>
      <c r="AJ729"/>
      <c r="AK729"/>
      <c r="AL729"/>
      <c r="AM729"/>
      <c r="AN729"/>
      <c r="AO729"/>
      <c r="AP729"/>
      <c r="AQ729"/>
      <c r="AR729"/>
      <c r="AS729"/>
      <c r="AT729"/>
      <c r="AU729"/>
      <c r="AV729"/>
      <c r="AW729"/>
      <c r="AX729"/>
      <c r="AY729"/>
      <c r="AZ729"/>
      <c r="BA729"/>
      <c r="BB729"/>
      <c r="BC729"/>
      <c r="BD729"/>
      <c r="BE729"/>
      <c r="BF729"/>
      <c r="BG729"/>
    </row>
    <row r="730" spans="31:59" x14ac:dyDescent="0.4">
      <c r="AE730"/>
      <c r="AF730" s="1"/>
      <c r="AG730" s="1"/>
      <c r="AH730" s="1"/>
      <c r="AI730" s="1"/>
      <c r="AJ730"/>
      <c r="AK730"/>
      <c r="AL730"/>
      <c r="AM730"/>
      <c r="AN730"/>
      <c r="AO730"/>
      <c r="AP730"/>
      <c r="AQ730"/>
      <c r="AR730"/>
      <c r="AS730"/>
      <c r="AT730"/>
      <c r="AU730"/>
      <c r="AV730"/>
      <c r="AW730"/>
      <c r="AX730"/>
      <c r="AY730"/>
      <c r="AZ730"/>
      <c r="BA730"/>
      <c r="BB730"/>
      <c r="BC730"/>
      <c r="BD730"/>
      <c r="BE730"/>
      <c r="BF730"/>
      <c r="BG730"/>
    </row>
    <row r="731" spans="31:59" x14ac:dyDescent="0.4">
      <c r="AE731"/>
      <c r="AF731" s="1"/>
      <c r="AG731" s="1"/>
      <c r="AH731" s="1"/>
      <c r="AI731" s="1"/>
      <c r="AJ731"/>
      <c r="AK731"/>
      <c r="AL731"/>
      <c r="AM731"/>
      <c r="AN731"/>
      <c r="AO731"/>
      <c r="AP731"/>
      <c r="AQ731"/>
      <c r="AR731"/>
      <c r="AS731"/>
      <c r="AT731"/>
      <c r="AU731"/>
      <c r="AV731"/>
      <c r="AW731"/>
      <c r="AX731"/>
      <c r="AY731"/>
      <c r="AZ731"/>
      <c r="BA731"/>
      <c r="BB731"/>
      <c r="BC731"/>
      <c r="BD731"/>
      <c r="BE731"/>
      <c r="BF731"/>
      <c r="BG731"/>
    </row>
    <row r="732" spans="31:59" x14ac:dyDescent="0.4">
      <c r="AE732"/>
      <c r="AF732" s="1"/>
      <c r="AG732" s="1"/>
      <c r="AH732" s="1"/>
      <c r="AI732" s="1"/>
      <c r="AJ732"/>
      <c r="AK732"/>
      <c r="AL732"/>
      <c r="AM732"/>
      <c r="AN732"/>
      <c r="AO732"/>
      <c r="AP732"/>
      <c r="AQ732"/>
      <c r="AR732"/>
      <c r="AS732"/>
      <c r="AT732"/>
      <c r="AU732"/>
      <c r="AV732"/>
      <c r="AW732"/>
      <c r="AX732"/>
      <c r="AY732"/>
      <c r="AZ732"/>
      <c r="BA732"/>
      <c r="BB732"/>
      <c r="BC732"/>
      <c r="BD732"/>
      <c r="BE732"/>
      <c r="BF732"/>
      <c r="BG732"/>
    </row>
    <row r="733" spans="31:59" x14ac:dyDescent="0.4">
      <c r="AE733"/>
      <c r="AF733" s="1"/>
      <c r="AG733" s="1"/>
      <c r="AH733" s="1"/>
      <c r="AI733" s="1"/>
      <c r="AJ733"/>
      <c r="AK733"/>
      <c r="AL733"/>
      <c r="AM733"/>
      <c r="AN733"/>
      <c r="AO733"/>
      <c r="AP733"/>
      <c r="AQ733"/>
      <c r="AR733"/>
      <c r="AS733"/>
      <c r="AT733"/>
      <c r="AU733"/>
      <c r="AV733"/>
      <c r="AW733"/>
      <c r="AX733"/>
      <c r="AY733"/>
      <c r="AZ733"/>
      <c r="BA733"/>
      <c r="BB733"/>
      <c r="BC733"/>
      <c r="BD733"/>
      <c r="BE733"/>
      <c r="BF733"/>
      <c r="BG733"/>
    </row>
    <row r="734" spans="31:59" x14ac:dyDescent="0.4">
      <c r="AE734"/>
      <c r="AF734" s="1"/>
      <c r="AG734" s="1"/>
      <c r="AH734" s="1"/>
      <c r="AI734" s="1"/>
      <c r="AJ734"/>
      <c r="AK734"/>
      <c r="AL734"/>
      <c r="AM734"/>
      <c r="AN734"/>
      <c r="AO734"/>
      <c r="AP734"/>
      <c r="AQ734"/>
      <c r="AR734"/>
      <c r="AS734"/>
      <c r="AT734"/>
      <c r="AU734"/>
      <c r="AV734"/>
      <c r="AW734"/>
      <c r="AX734"/>
      <c r="AY734"/>
      <c r="AZ734"/>
      <c r="BA734"/>
      <c r="BB734"/>
      <c r="BC734"/>
      <c r="BD734"/>
      <c r="BE734"/>
      <c r="BF734"/>
      <c r="BG734"/>
    </row>
    <row r="735" spans="31:59" x14ac:dyDescent="0.4">
      <c r="AE735"/>
      <c r="AF735" s="1"/>
      <c r="AG735" s="1"/>
      <c r="AH735" s="1"/>
      <c r="AI735" s="1"/>
      <c r="AJ735"/>
      <c r="AK735"/>
      <c r="AL735"/>
      <c r="AM735"/>
      <c r="AN735"/>
      <c r="AO735"/>
      <c r="AP735"/>
      <c r="AQ735"/>
      <c r="AR735"/>
      <c r="AS735"/>
      <c r="AT735"/>
      <c r="AU735"/>
      <c r="AV735"/>
      <c r="AW735"/>
      <c r="AX735"/>
      <c r="AY735"/>
      <c r="AZ735"/>
      <c r="BA735"/>
      <c r="BB735"/>
      <c r="BC735"/>
      <c r="BD735"/>
      <c r="BE735"/>
      <c r="BF735"/>
      <c r="BG735"/>
    </row>
    <row r="736" spans="31:59" x14ac:dyDescent="0.4">
      <c r="AE736"/>
      <c r="AF736" s="1"/>
      <c r="AG736" s="1"/>
      <c r="AH736" s="1"/>
      <c r="AI736" s="1"/>
      <c r="AJ736"/>
      <c r="AK736"/>
      <c r="AL736"/>
      <c r="AM736"/>
      <c r="AN736"/>
      <c r="AO736"/>
      <c r="AP736"/>
      <c r="AQ736"/>
      <c r="AR736"/>
      <c r="AS736"/>
      <c r="AT736"/>
      <c r="AU736"/>
      <c r="AV736"/>
      <c r="AW736"/>
      <c r="AX736"/>
      <c r="AY736"/>
      <c r="AZ736"/>
      <c r="BA736"/>
      <c r="BB736"/>
      <c r="BC736"/>
      <c r="BD736"/>
      <c r="BE736"/>
      <c r="BF736"/>
      <c r="BG736"/>
    </row>
    <row r="737" spans="31:59" x14ac:dyDescent="0.4">
      <c r="AE737"/>
      <c r="AF737" s="1"/>
      <c r="AG737" s="1"/>
      <c r="AH737" s="1"/>
      <c r="AI737" s="1"/>
      <c r="AJ737"/>
      <c r="AK737"/>
      <c r="AL737"/>
      <c r="AM737"/>
      <c r="AN737"/>
      <c r="AO737"/>
      <c r="AP737"/>
      <c r="AQ737"/>
      <c r="AR737"/>
      <c r="AS737"/>
      <c r="AT737"/>
      <c r="AU737"/>
      <c r="AV737"/>
      <c r="AW737"/>
      <c r="AX737"/>
      <c r="AY737"/>
      <c r="AZ737"/>
      <c r="BA737"/>
      <c r="BB737"/>
      <c r="BC737"/>
      <c r="BD737"/>
      <c r="BE737"/>
      <c r="BF737"/>
      <c r="BG737"/>
    </row>
    <row r="738" spans="31:59" x14ac:dyDescent="0.4">
      <c r="AE738"/>
      <c r="AF738" s="1"/>
      <c r="AG738" s="1"/>
      <c r="AH738" s="1"/>
      <c r="AI738" s="1"/>
      <c r="AJ738"/>
      <c r="AK738"/>
      <c r="AL738"/>
      <c r="AM738"/>
      <c r="AN738"/>
      <c r="AO738"/>
      <c r="AP738"/>
      <c r="AQ738"/>
      <c r="AR738"/>
      <c r="AS738"/>
      <c r="AT738"/>
      <c r="AU738"/>
      <c r="AV738"/>
      <c r="AW738"/>
      <c r="AX738"/>
      <c r="AY738"/>
      <c r="AZ738"/>
      <c r="BA738"/>
      <c r="BB738"/>
      <c r="BC738"/>
      <c r="BD738"/>
      <c r="BE738"/>
      <c r="BF738"/>
      <c r="BG738"/>
    </row>
    <row r="739" spans="31:59" x14ac:dyDescent="0.4">
      <c r="AE739"/>
      <c r="AF739" s="1"/>
      <c r="AG739" s="1"/>
      <c r="AH739" s="1"/>
      <c r="AI739" s="1"/>
      <c r="AJ739"/>
      <c r="AK739"/>
      <c r="AL739"/>
      <c r="AM739"/>
      <c r="AN739"/>
      <c r="AO739"/>
      <c r="AP739"/>
      <c r="AQ739"/>
      <c r="AR739"/>
      <c r="AS739"/>
      <c r="AT739"/>
      <c r="AU739"/>
      <c r="AV739"/>
      <c r="AW739"/>
      <c r="AX739"/>
      <c r="AY739"/>
      <c r="AZ739"/>
      <c r="BA739"/>
      <c r="BB739"/>
      <c r="BC739"/>
      <c r="BD739"/>
      <c r="BE739"/>
      <c r="BF739"/>
      <c r="BG739"/>
    </row>
    <row r="740" spans="31:59" x14ac:dyDescent="0.4">
      <c r="AE740"/>
      <c r="AF740" s="1"/>
      <c r="AG740" s="1"/>
      <c r="AH740" s="1"/>
      <c r="AI740" s="1"/>
      <c r="AJ740"/>
      <c r="AK740"/>
      <c r="AL740"/>
      <c r="AM740"/>
      <c r="AN740"/>
      <c r="AO740"/>
      <c r="AP740"/>
      <c r="AQ740"/>
      <c r="AR740"/>
      <c r="AS740"/>
      <c r="AT740"/>
      <c r="AU740"/>
      <c r="AV740"/>
      <c r="AW740"/>
      <c r="AX740"/>
      <c r="AY740"/>
      <c r="AZ740"/>
      <c r="BA740"/>
      <c r="BB740"/>
      <c r="BC740"/>
      <c r="BD740"/>
      <c r="BE740"/>
      <c r="BF740"/>
      <c r="BG740"/>
    </row>
    <row r="741" spans="31:59" x14ac:dyDescent="0.4">
      <c r="AE741"/>
      <c r="AF741" s="1"/>
      <c r="AG741" s="1"/>
      <c r="AH741" s="1"/>
      <c r="AI741" s="1"/>
      <c r="AJ741"/>
      <c r="AK741"/>
      <c r="AL741"/>
      <c r="AM741"/>
      <c r="AN741"/>
      <c r="AO741"/>
      <c r="AP741"/>
      <c r="AQ741"/>
      <c r="AR741"/>
      <c r="AS741"/>
      <c r="AT741"/>
      <c r="AU741"/>
      <c r="AV741"/>
      <c r="AW741"/>
      <c r="AX741"/>
      <c r="AY741"/>
      <c r="AZ741"/>
      <c r="BA741"/>
      <c r="BB741"/>
      <c r="BC741"/>
      <c r="BD741"/>
      <c r="BE741"/>
      <c r="BF741"/>
      <c r="BG741"/>
    </row>
    <row r="742" spans="31:59" x14ac:dyDescent="0.4">
      <c r="AE742"/>
      <c r="AF742" s="1"/>
      <c r="AG742" s="1"/>
      <c r="AH742" s="1"/>
      <c r="AI742" s="1"/>
      <c r="AJ742"/>
      <c r="AK742"/>
      <c r="AL742"/>
      <c r="AM742"/>
      <c r="AN742"/>
      <c r="AO742"/>
      <c r="AP742"/>
      <c r="AQ742"/>
      <c r="AR742"/>
      <c r="AS742"/>
      <c r="AT742"/>
      <c r="AU742"/>
      <c r="AV742"/>
      <c r="AW742"/>
      <c r="AX742"/>
      <c r="AY742"/>
      <c r="AZ742"/>
      <c r="BA742"/>
      <c r="BB742"/>
      <c r="BC742"/>
      <c r="BD742"/>
      <c r="BE742"/>
      <c r="BF742"/>
      <c r="BG742"/>
    </row>
    <row r="743" spans="31:59" x14ac:dyDescent="0.4">
      <c r="AE743"/>
      <c r="AF743" s="1"/>
      <c r="AG743" s="1"/>
      <c r="AH743" s="1"/>
      <c r="AI743" s="1"/>
      <c r="AJ743"/>
      <c r="AK743"/>
      <c r="AL743"/>
      <c r="AM743"/>
      <c r="AN743"/>
      <c r="AO743"/>
      <c r="AP743"/>
      <c r="AQ743"/>
      <c r="AR743"/>
      <c r="AS743"/>
      <c r="AT743"/>
      <c r="AU743"/>
      <c r="AV743"/>
      <c r="AW743"/>
      <c r="AX743"/>
      <c r="AY743"/>
      <c r="AZ743"/>
      <c r="BA743"/>
      <c r="BB743"/>
      <c r="BC743"/>
      <c r="BD743"/>
      <c r="BE743"/>
      <c r="BF743"/>
      <c r="BG743"/>
    </row>
    <row r="744" spans="31:59" x14ac:dyDescent="0.4">
      <c r="AE744"/>
      <c r="AF744" s="1"/>
      <c r="AG744" s="1"/>
      <c r="AH744" s="1"/>
      <c r="AI744" s="1"/>
      <c r="AJ744"/>
      <c r="AK744"/>
      <c r="AL744"/>
      <c r="AM744"/>
      <c r="AN744"/>
      <c r="AO744"/>
      <c r="AP744"/>
      <c r="AQ744"/>
      <c r="AR744"/>
      <c r="AS744"/>
      <c r="AT744"/>
      <c r="AU744"/>
      <c r="AV744"/>
      <c r="AW744"/>
      <c r="AX744"/>
      <c r="AY744"/>
      <c r="AZ744"/>
      <c r="BA744"/>
      <c r="BB744"/>
      <c r="BC744"/>
      <c r="BD744"/>
      <c r="BE744"/>
      <c r="BF744"/>
      <c r="BG744"/>
    </row>
    <row r="745" spans="31:59" x14ac:dyDescent="0.4">
      <c r="AE745"/>
      <c r="AF745" s="1"/>
      <c r="AG745" s="1"/>
      <c r="AH745" s="1"/>
      <c r="AI745" s="1"/>
      <c r="AJ745"/>
      <c r="AK745"/>
      <c r="AL745"/>
      <c r="AM745"/>
      <c r="AN745"/>
      <c r="AO745"/>
      <c r="AP745"/>
      <c r="AQ745"/>
      <c r="AR745"/>
      <c r="AS745"/>
      <c r="AT745"/>
      <c r="AU745"/>
      <c r="AV745"/>
      <c r="AW745"/>
      <c r="AX745"/>
      <c r="AY745"/>
      <c r="AZ745"/>
      <c r="BA745"/>
      <c r="BB745"/>
      <c r="BC745"/>
      <c r="BD745"/>
      <c r="BE745"/>
      <c r="BF745"/>
      <c r="BG745"/>
    </row>
    <row r="746" spans="31:59" x14ac:dyDescent="0.4">
      <c r="AE746"/>
      <c r="AF746" s="1"/>
      <c r="AG746" s="1"/>
      <c r="AH746" s="1"/>
      <c r="AI746" s="1"/>
      <c r="AJ746"/>
      <c r="AK746"/>
      <c r="AL746"/>
      <c r="AM746"/>
      <c r="AN746"/>
      <c r="AO746"/>
      <c r="AP746"/>
      <c r="AQ746"/>
      <c r="AR746"/>
      <c r="AS746"/>
      <c r="AT746"/>
      <c r="AU746"/>
      <c r="AV746"/>
      <c r="AW746"/>
      <c r="AX746"/>
      <c r="AY746"/>
      <c r="AZ746"/>
      <c r="BA746"/>
      <c r="BB746"/>
      <c r="BC746"/>
      <c r="BD746"/>
      <c r="BE746"/>
      <c r="BF746"/>
      <c r="BG746"/>
    </row>
    <row r="747" spans="31:59" x14ac:dyDescent="0.4">
      <c r="AE747"/>
      <c r="AF747" s="1"/>
      <c r="AG747" s="1"/>
      <c r="AH747" s="1"/>
      <c r="AI747" s="1"/>
      <c r="AJ747"/>
      <c r="AK747"/>
      <c r="AL747"/>
      <c r="AM747"/>
      <c r="AN747"/>
      <c r="AO747"/>
      <c r="AP747"/>
      <c r="AQ747"/>
      <c r="AR747"/>
      <c r="AS747"/>
      <c r="AT747"/>
      <c r="AU747"/>
      <c r="AV747"/>
      <c r="AW747"/>
      <c r="AX747"/>
      <c r="AY747"/>
      <c r="AZ747"/>
      <c r="BA747"/>
      <c r="BB747"/>
      <c r="BC747"/>
      <c r="BD747"/>
      <c r="BE747"/>
      <c r="BF747"/>
      <c r="BG747"/>
    </row>
    <row r="748" spans="31:59" x14ac:dyDescent="0.4">
      <c r="AE748"/>
      <c r="AF748" s="1"/>
      <c r="AG748" s="1"/>
      <c r="AH748" s="1"/>
      <c r="AI748" s="1"/>
      <c r="AJ748"/>
      <c r="AK748"/>
      <c r="AL748"/>
      <c r="AM748"/>
      <c r="AN748"/>
      <c r="AO748"/>
      <c r="AP748"/>
      <c r="AQ748"/>
      <c r="AR748"/>
      <c r="AS748"/>
      <c r="AT748"/>
      <c r="AU748"/>
      <c r="AV748"/>
      <c r="AW748"/>
      <c r="AX748"/>
      <c r="AY748"/>
      <c r="AZ748"/>
      <c r="BA748"/>
      <c r="BB748"/>
      <c r="BC748"/>
      <c r="BD748"/>
      <c r="BE748"/>
      <c r="BF748"/>
      <c r="BG748"/>
    </row>
    <row r="749" spans="31:59" x14ac:dyDescent="0.4">
      <c r="AE749"/>
      <c r="AF749" s="1"/>
      <c r="AG749" s="1"/>
      <c r="AH749" s="1"/>
      <c r="AI749" s="1"/>
      <c r="AJ749"/>
      <c r="AK749"/>
      <c r="AL749"/>
      <c r="AM749"/>
      <c r="AN749"/>
      <c r="AO749"/>
      <c r="AP749"/>
      <c r="AQ749"/>
      <c r="AR749"/>
      <c r="AS749"/>
      <c r="AT749"/>
      <c r="AU749"/>
      <c r="AV749"/>
      <c r="AW749"/>
      <c r="AX749"/>
      <c r="AY749"/>
      <c r="AZ749"/>
      <c r="BA749"/>
      <c r="BB749"/>
      <c r="BC749"/>
      <c r="BD749"/>
      <c r="BE749"/>
      <c r="BF749"/>
      <c r="BG749"/>
    </row>
    <row r="750" spans="31:59" x14ac:dyDescent="0.4">
      <c r="AE750"/>
      <c r="AF750" s="1"/>
      <c r="AG750" s="1"/>
      <c r="AH750" s="1"/>
      <c r="AI750" s="1"/>
      <c r="AJ750"/>
      <c r="AK750"/>
      <c r="AL750"/>
      <c r="AM750"/>
      <c r="AN750"/>
      <c r="AO750"/>
      <c r="AP750"/>
      <c r="AQ750"/>
      <c r="AR750"/>
      <c r="AS750"/>
      <c r="AT750"/>
      <c r="AU750"/>
      <c r="AV750"/>
      <c r="AW750"/>
      <c r="AX750"/>
      <c r="AY750"/>
      <c r="AZ750"/>
      <c r="BA750"/>
      <c r="BB750"/>
      <c r="BC750"/>
      <c r="BD750"/>
      <c r="BE750"/>
      <c r="BF750"/>
      <c r="BG750"/>
    </row>
    <row r="751" spans="31:59" x14ac:dyDescent="0.4">
      <c r="AE751"/>
      <c r="AF751" s="1"/>
      <c r="AG751" s="1"/>
      <c r="AH751" s="1"/>
      <c r="AI751" s="1"/>
      <c r="AJ751"/>
      <c r="AK751"/>
      <c r="AL751"/>
      <c r="AM751"/>
      <c r="AN751"/>
      <c r="AO751"/>
      <c r="AP751"/>
      <c r="AQ751"/>
      <c r="AR751"/>
      <c r="AS751"/>
      <c r="AT751"/>
      <c r="AU751"/>
      <c r="AV751"/>
      <c r="AW751"/>
      <c r="AX751"/>
      <c r="AY751"/>
      <c r="AZ751"/>
      <c r="BA751"/>
      <c r="BB751"/>
      <c r="BC751"/>
      <c r="BD751"/>
      <c r="BE751"/>
      <c r="BF751"/>
      <c r="BG751"/>
    </row>
    <row r="752" spans="31:59" x14ac:dyDescent="0.4">
      <c r="AE752"/>
      <c r="AF752" s="1"/>
      <c r="AG752" s="1"/>
      <c r="AH752" s="1"/>
      <c r="AI752" s="1"/>
      <c r="AJ752"/>
      <c r="AK752"/>
      <c r="AL752"/>
      <c r="AM752"/>
      <c r="AN752"/>
      <c r="AO752"/>
      <c r="AP752"/>
      <c r="AQ752"/>
      <c r="AR752"/>
      <c r="AS752"/>
      <c r="AT752"/>
      <c r="AU752"/>
      <c r="AV752"/>
      <c r="AW752"/>
      <c r="AX752"/>
      <c r="AY752"/>
      <c r="AZ752"/>
      <c r="BA752"/>
      <c r="BB752"/>
      <c r="BC752"/>
      <c r="BD752"/>
      <c r="BE752"/>
      <c r="BF752"/>
      <c r="BG752"/>
    </row>
    <row r="753" spans="31:59" x14ac:dyDescent="0.4">
      <c r="AE753"/>
      <c r="AF753" s="1"/>
      <c r="AG753" s="1"/>
      <c r="AH753" s="1"/>
      <c r="AI753" s="1"/>
      <c r="AJ753"/>
      <c r="AK753"/>
      <c r="AL753"/>
      <c r="AM753"/>
      <c r="AN753"/>
      <c r="AO753"/>
      <c r="AP753"/>
      <c r="AQ753"/>
      <c r="AR753"/>
      <c r="AS753"/>
      <c r="AT753"/>
      <c r="AU753"/>
      <c r="AV753"/>
      <c r="AW753"/>
      <c r="AX753"/>
      <c r="AY753"/>
      <c r="AZ753"/>
      <c r="BA753"/>
      <c r="BB753"/>
      <c r="BC753"/>
      <c r="BD753"/>
      <c r="BE753"/>
      <c r="BF753"/>
      <c r="BG753"/>
    </row>
    <row r="754" spans="31:59" x14ac:dyDescent="0.4">
      <c r="AE754"/>
      <c r="AF754" s="1"/>
      <c r="AG754" s="1"/>
      <c r="AH754" s="1"/>
      <c r="AI754" s="1"/>
      <c r="AJ754"/>
      <c r="AK754"/>
      <c r="AL754"/>
      <c r="AM754"/>
      <c r="AN754"/>
      <c r="AO754"/>
      <c r="AP754"/>
      <c r="AQ754"/>
      <c r="AR754"/>
      <c r="AS754"/>
      <c r="AT754"/>
      <c r="AU754"/>
      <c r="AV754"/>
      <c r="AW754"/>
      <c r="AX754"/>
      <c r="AY754"/>
      <c r="AZ754"/>
      <c r="BA754"/>
      <c r="BB754"/>
      <c r="BC754"/>
      <c r="BD754"/>
      <c r="BE754"/>
      <c r="BF754"/>
      <c r="BG754"/>
    </row>
    <row r="755" spans="31:59" x14ac:dyDescent="0.4">
      <c r="AE755"/>
      <c r="AF755" s="1"/>
      <c r="AG755" s="1"/>
      <c r="AH755" s="1"/>
      <c r="AI755" s="1"/>
      <c r="AJ755"/>
      <c r="AK755"/>
      <c r="AL755"/>
      <c r="AM755"/>
      <c r="AN755"/>
      <c r="AO755"/>
      <c r="AP755"/>
      <c r="AQ755"/>
      <c r="AR755"/>
      <c r="AS755"/>
      <c r="AT755"/>
      <c r="AU755"/>
      <c r="AV755"/>
      <c r="AW755"/>
      <c r="AX755"/>
      <c r="AY755"/>
      <c r="AZ755"/>
      <c r="BA755"/>
      <c r="BB755"/>
      <c r="BC755"/>
      <c r="BD755"/>
      <c r="BE755"/>
      <c r="BF755"/>
      <c r="BG755"/>
    </row>
    <row r="756" spans="31:59" x14ac:dyDescent="0.4">
      <c r="AE756"/>
      <c r="AF756" s="1"/>
      <c r="AG756" s="1"/>
      <c r="AH756" s="1"/>
      <c r="AI756" s="1"/>
      <c r="AJ756"/>
      <c r="AK756"/>
      <c r="AL756"/>
      <c r="AM756"/>
      <c r="AN756"/>
      <c r="AO756"/>
      <c r="AP756"/>
      <c r="AQ756"/>
      <c r="AR756"/>
      <c r="AS756"/>
      <c r="AT756"/>
      <c r="AU756"/>
      <c r="AV756"/>
      <c r="AW756"/>
      <c r="AX756"/>
      <c r="AY756"/>
      <c r="AZ756"/>
      <c r="BA756"/>
      <c r="BB756"/>
      <c r="BC756"/>
      <c r="BD756"/>
      <c r="BE756"/>
      <c r="BF756"/>
      <c r="BG756"/>
    </row>
    <row r="757" spans="31:59" x14ac:dyDescent="0.4">
      <c r="AE757"/>
      <c r="AF757" s="1"/>
      <c r="AG757" s="1"/>
      <c r="AH757" s="1"/>
      <c r="AI757" s="1"/>
      <c r="AJ757"/>
      <c r="AK757"/>
      <c r="AL757"/>
      <c r="AM757"/>
      <c r="AN757"/>
      <c r="AO757"/>
      <c r="AP757"/>
      <c r="AQ757"/>
      <c r="AR757"/>
      <c r="AS757"/>
      <c r="AT757"/>
      <c r="AU757"/>
      <c r="AV757"/>
      <c r="AW757"/>
      <c r="AX757"/>
      <c r="AY757"/>
      <c r="AZ757"/>
      <c r="BA757"/>
      <c r="BB757"/>
      <c r="BC757"/>
      <c r="BD757"/>
      <c r="BE757"/>
      <c r="BF757"/>
      <c r="BG757"/>
    </row>
    <row r="758" spans="31:59" x14ac:dyDescent="0.4">
      <c r="AE758"/>
      <c r="AF758" s="1"/>
      <c r="AG758" s="1"/>
      <c r="AH758" s="1"/>
      <c r="AI758" s="1"/>
      <c r="AJ758"/>
      <c r="AK758"/>
      <c r="AL758"/>
      <c r="AM758"/>
      <c r="AN758"/>
      <c r="AO758"/>
      <c r="AP758"/>
      <c r="AQ758"/>
      <c r="AR758"/>
      <c r="AS758"/>
      <c r="AT758"/>
      <c r="AU758"/>
      <c r="AV758"/>
      <c r="AW758"/>
      <c r="AX758"/>
      <c r="AY758"/>
      <c r="AZ758"/>
      <c r="BA758"/>
      <c r="BB758"/>
      <c r="BC758"/>
      <c r="BD758"/>
      <c r="BE758"/>
      <c r="BF758"/>
      <c r="BG758"/>
    </row>
    <row r="759" spans="31:59" x14ac:dyDescent="0.4">
      <c r="AE759"/>
      <c r="AF759" s="1"/>
      <c r="AG759" s="1"/>
      <c r="AH759" s="1"/>
      <c r="AI759" s="1"/>
      <c r="AJ759"/>
      <c r="AK759"/>
      <c r="AL759"/>
      <c r="AM759"/>
      <c r="AN759"/>
      <c r="AO759"/>
      <c r="AP759"/>
      <c r="AQ759"/>
      <c r="AR759"/>
      <c r="AS759"/>
      <c r="AT759"/>
      <c r="AU759"/>
      <c r="AV759"/>
      <c r="AW759"/>
      <c r="AX759"/>
      <c r="AY759"/>
      <c r="AZ759"/>
      <c r="BA759"/>
      <c r="BB759"/>
      <c r="BC759"/>
      <c r="BD759"/>
      <c r="BE759"/>
      <c r="BF759"/>
      <c r="BG759"/>
    </row>
    <row r="760" spans="31:59" x14ac:dyDescent="0.4">
      <c r="AE760"/>
      <c r="AF760" s="1"/>
      <c r="AG760" s="1"/>
      <c r="AH760" s="1"/>
      <c r="AI760" s="1"/>
      <c r="AJ760"/>
      <c r="AK760"/>
      <c r="AL760"/>
      <c r="AM760"/>
      <c r="AN760"/>
      <c r="AO760"/>
      <c r="AP760"/>
      <c r="AQ760"/>
      <c r="AR760"/>
      <c r="AS760"/>
      <c r="AT760"/>
      <c r="AU760"/>
      <c r="AV760"/>
      <c r="AW760"/>
      <c r="AX760"/>
      <c r="AY760"/>
      <c r="AZ760"/>
      <c r="BA760"/>
      <c r="BB760"/>
      <c r="BC760"/>
      <c r="BD760"/>
      <c r="BE760"/>
      <c r="BF760"/>
      <c r="BG760"/>
    </row>
    <row r="761" spans="31:59" x14ac:dyDescent="0.4">
      <c r="AE761"/>
      <c r="AF761" s="1"/>
      <c r="AG761" s="1"/>
      <c r="AH761" s="1"/>
      <c r="AI761" s="1"/>
      <c r="AJ761"/>
      <c r="AK761"/>
      <c r="AL761"/>
      <c r="AM761"/>
      <c r="AN761"/>
      <c r="AO761"/>
      <c r="AP761"/>
      <c r="AQ761"/>
      <c r="AR761"/>
      <c r="AS761"/>
      <c r="AT761"/>
      <c r="AU761"/>
      <c r="AV761"/>
      <c r="AW761"/>
      <c r="AX761"/>
      <c r="AY761"/>
      <c r="AZ761"/>
      <c r="BA761"/>
      <c r="BB761"/>
      <c r="BC761"/>
      <c r="BD761"/>
      <c r="BE761"/>
      <c r="BF761"/>
      <c r="BG761"/>
    </row>
    <row r="762" spans="31:59" x14ac:dyDescent="0.4">
      <c r="AE762"/>
      <c r="AF762" s="1"/>
      <c r="AG762" s="1"/>
      <c r="AH762" s="1"/>
      <c r="AI762" s="1"/>
      <c r="AJ762"/>
      <c r="AK762"/>
      <c r="AL762"/>
      <c r="AM762"/>
      <c r="AN762"/>
      <c r="AO762"/>
      <c r="AP762"/>
      <c r="AQ762"/>
      <c r="AR762"/>
      <c r="AS762"/>
      <c r="AT762"/>
      <c r="AU762"/>
      <c r="AV762"/>
      <c r="AW762"/>
      <c r="AX762"/>
      <c r="AY762"/>
      <c r="AZ762"/>
      <c r="BA762"/>
      <c r="BB762"/>
      <c r="BC762"/>
      <c r="BD762"/>
      <c r="BE762"/>
      <c r="BF762"/>
      <c r="BG762"/>
    </row>
    <row r="763" spans="31:59" x14ac:dyDescent="0.4">
      <c r="AE763"/>
      <c r="AF763" s="1"/>
      <c r="AG763" s="1"/>
      <c r="AH763" s="1"/>
      <c r="AI763" s="1"/>
      <c r="AJ763"/>
      <c r="AK763"/>
      <c r="AL763"/>
      <c r="AM763"/>
      <c r="AN763"/>
      <c r="AO763"/>
      <c r="AP763"/>
      <c r="AQ763"/>
      <c r="AR763"/>
      <c r="AS763"/>
      <c r="AT763"/>
      <c r="AU763"/>
      <c r="AV763"/>
      <c r="AW763"/>
      <c r="AX763"/>
      <c r="AY763"/>
      <c r="AZ763"/>
      <c r="BA763"/>
      <c r="BB763"/>
      <c r="BC763"/>
      <c r="BD763"/>
      <c r="BE763"/>
      <c r="BF763"/>
      <c r="BG763"/>
    </row>
    <row r="764" spans="31:59" x14ac:dyDescent="0.4">
      <c r="AE764"/>
      <c r="AF764" s="1"/>
      <c r="AG764" s="1"/>
      <c r="AH764" s="1"/>
      <c r="AI764" s="1"/>
      <c r="AJ764"/>
      <c r="AK764"/>
      <c r="AL764"/>
      <c r="AM764"/>
      <c r="AN764"/>
      <c r="AO764"/>
      <c r="AP764"/>
      <c r="AQ764"/>
      <c r="AR764"/>
      <c r="AS764"/>
      <c r="AT764"/>
      <c r="AU764"/>
      <c r="AV764"/>
      <c r="AW764"/>
      <c r="AX764"/>
      <c r="AY764"/>
      <c r="AZ764"/>
      <c r="BA764"/>
      <c r="BB764"/>
      <c r="BC764"/>
      <c r="BD764"/>
      <c r="BE764"/>
      <c r="BF764"/>
      <c r="BG764"/>
    </row>
    <row r="765" spans="31:59" x14ac:dyDescent="0.4">
      <c r="AE765"/>
      <c r="AF765" s="1"/>
      <c r="AG765" s="1"/>
      <c r="AH765" s="1"/>
      <c r="AI765" s="1"/>
      <c r="AJ765"/>
      <c r="AK765"/>
      <c r="AL765"/>
      <c r="AM765"/>
      <c r="AN765"/>
      <c r="AO765"/>
      <c r="AP765"/>
      <c r="AQ765"/>
      <c r="AR765"/>
      <c r="AS765"/>
      <c r="AT765"/>
      <c r="AU765"/>
      <c r="AV765"/>
      <c r="AW765"/>
      <c r="AX765"/>
      <c r="AY765"/>
      <c r="AZ765"/>
      <c r="BA765"/>
      <c r="BB765"/>
      <c r="BC765"/>
      <c r="BD765"/>
      <c r="BE765"/>
      <c r="BF765"/>
      <c r="BG765"/>
    </row>
    <row r="766" spans="31:59" x14ac:dyDescent="0.4">
      <c r="AE766"/>
      <c r="AF766" s="1"/>
      <c r="AG766" s="1"/>
      <c r="AH766" s="1"/>
      <c r="AI766" s="1"/>
      <c r="AJ766"/>
      <c r="AK766"/>
      <c r="AL766"/>
      <c r="AM766"/>
      <c r="AN766"/>
      <c r="AO766"/>
      <c r="AP766"/>
      <c r="AQ766"/>
      <c r="AR766"/>
      <c r="AS766"/>
      <c r="AT766"/>
      <c r="AU766"/>
      <c r="AV766"/>
      <c r="AW766"/>
      <c r="AX766"/>
      <c r="AY766"/>
      <c r="AZ766"/>
      <c r="BA766"/>
      <c r="BB766"/>
      <c r="BC766"/>
      <c r="BD766"/>
      <c r="BE766"/>
      <c r="BF766"/>
      <c r="BG766"/>
    </row>
    <row r="767" spans="31:59" x14ac:dyDescent="0.4">
      <c r="AE767"/>
      <c r="AF767" s="1"/>
      <c r="AG767" s="1"/>
      <c r="AH767" s="1"/>
      <c r="AI767" s="1"/>
      <c r="AJ767"/>
      <c r="AK767"/>
      <c r="AL767"/>
      <c r="AM767"/>
      <c r="AN767"/>
      <c r="AO767"/>
      <c r="AP767"/>
      <c r="AQ767"/>
      <c r="AR767"/>
      <c r="AS767"/>
      <c r="AT767"/>
      <c r="AU767"/>
      <c r="AV767"/>
      <c r="AW767"/>
      <c r="AX767"/>
      <c r="AY767"/>
      <c r="AZ767"/>
      <c r="BA767"/>
      <c r="BB767"/>
      <c r="BC767"/>
      <c r="BD767"/>
      <c r="BE767"/>
      <c r="BF767"/>
      <c r="BG767"/>
    </row>
    <row r="768" spans="31:59" x14ac:dyDescent="0.4">
      <c r="AE768"/>
      <c r="AF768" s="1"/>
      <c r="AG768" s="1"/>
      <c r="AH768" s="1"/>
      <c r="AI768" s="1"/>
      <c r="AJ768"/>
      <c r="AK768"/>
      <c r="AL768"/>
      <c r="AM768"/>
      <c r="AN768"/>
      <c r="AO768"/>
      <c r="AP768"/>
      <c r="AQ768"/>
      <c r="AR768"/>
      <c r="AS768"/>
      <c r="AT768"/>
      <c r="AU768"/>
      <c r="AV768"/>
      <c r="AW768"/>
      <c r="AX768"/>
      <c r="AY768"/>
      <c r="AZ768"/>
      <c r="BA768"/>
      <c r="BB768"/>
      <c r="BC768"/>
      <c r="BD768"/>
      <c r="BE768"/>
      <c r="BF768"/>
      <c r="BG768"/>
    </row>
    <row r="769" spans="31:59" x14ac:dyDescent="0.4">
      <c r="AE769"/>
      <c r="AF769" s="1"/>
      <c r="AG769" s="1"/>
      <c r="AH769" s="1"/>
      <c r="AI769" s="1"/>
      <c r="AJ769"/>
      <c r="AK769"/>
      <c r="AL769"/>
      <c r="AM769"/>
      <c r="AN769"/>
      <c r="AO769"/>
      <c r="AP769"/>
      <c r="AQ769"/>
      <c r="AR769"/>
      <c r="AS769"/>
      <c r="AT769"/>
      <c r="AU769"/>
      <c r="AV769"/>
      <c r="AW769"/>
      <c r="AX769"/>
      <c r="AY769"/>
      <c r="AZ769"/>
      <c r="BA769"/>
      <c r="BB769"/>
      <c r="BC769"/>
      <c r="BD769"/>
      <c r="BE769"/>
      <c r="BF769"/>
      <c r="BG769"/>
    </row>
    <row r="770" spans="31:59" x14ac:dyDescent="0.4">
      <c r="AE770"/>
      <c r="AF770" s="1"/>
      <c r="AG770" s="1"/>
      <c r="AH770" s="1"/>
      <c r="AI770" s="1"/>
      <c r="AJ770"/>
      <c r="AK770"/>
      <c r="AL770"/>
      <c r="AM770"/>
      <c r="AN770"/>
      <c r="AO770"/>
      <c r="AP770"/>
      <c r="AQ770"/>
      <c r="AR770"/>
      <c r="AS770"/>
      <c r="AT770"/>
      <c r="AU770"/>
      <c r="AV770"/>
      <c r="AW770"/>
      <c r="AX770"/>
      <c r="AY770"/>
      <c r="AZ770"/>
      <c r="BA770"/>
      <c r="BB770"/>
      <c r="BC770"/>
      <c r="BD770"/>
      <c r="BE770"/>
      <c r="BF770"/>
      <c r="BG770"/>
    </row>
    <row r="771" spans="31:59" x14ac:dyDescent="0.4">
      <c r="AE771"/>
      <c r="AF771" s="1"/>
      <c r="AG771" s="1"/>
      <c r="AH771" s="1"/>
      <c r="AI771" s="1"/>
      <c r="AJ771"/>
      <c r="AK771"/>
      <c r="AL771"/>
      <c r="AM771"/>
      <c r="AN771"/>
      <c r="AO771"/>
      <c r="AP771"/>
      <c r="AQ771"/>
      <c r="AR771"/>
      <c r="AS771"/>
      <c r="AT771"/>
      <c r="AU771"/>
      <c r="AV771"/>
      <c r="AW771"/>
      <c r="AX771"/>
      <c r="AY771"/>
      <c r="AZ771"/>
      <c r="BA771"/>
      <c r="BB771"/>
      <c r="BC771"/>
      <c r="BD771"/>
      <c r="BE771"/>
      <c r="BF771"/>
      <c r="BG771"/>
    </row>
    <row r="772" spans="31:59" x14ac:dyDescent="0.4">
      <c r="AE772"/>
      <c r="AF772" s="1"/>
      <c r="AG772" s="1"/>
      <c r="AH772" s="1"/>
      <c r="AI772" s="1"/>
      <c r="AJ772"/>
      <c r="AK772"/>
      <c r="AL772"/>
      <c r="AM772"/>
      <c r="AN772"/>
      <c r="AO772"/>
      <c r="AP772"/>
      <c r="AQ772"/>
      <c r="AR772"/>
      <c r="AS772"/>
      <c r="AT772"/>
      <c r="AU772"/>
      <c r="AV772"/>
      <c r="AW772"/>
      <c r="AX772"/>
      <c r="AY772"/>
      <c r="AZ772"/>
      <c r="BA772"/>
      <c r="BB772"/>
      <c r="BC772"/>
      <c r="BD772"/>
      <c r="BE772"/>
      <c r="BF772"/>
      <c r="BG772"/>
    </row>
    <row r="773" spans="31:59" x14ac:dyDescent="0.4">
      <c r="AE773"/>
      <c r="AF773" s="1"/>
      <c r="AG773" s="1"/>
      <c r="AH773" s="1"/>
      <c r="AI773" s="1"/>
      <c r="AJ773"/>
      <c r="AK773"/>
      <c r="AL773"/>
      <c r="AM773"/>
      <c r="AN773"/>
      <c r="AO773"/>
      <c r="AP773"/>
      <c r="AQ773"/>
      <c r="AR773"/>
      <c r="AS773"/>
      <c r="AT773"/>
      <c r="AU773"/>
      <c r="AV773"/>
      <c r="AW773"/>
      <c r="AX773"/>
      <c r="AY773"/>
      <c r="AZ773"/>
      <c r="BA773"/>
      <c r="BB773"/>
      <c r="BC773"/>
      <c r="BD773"/>
      <c r="BE773"/>
      <c r="BF773"/>
      <c r="BG773"/>
    </row>
    <row r="774" spans="31:59" x14ac:dyDescent="0.4">
      <c r="AE774"/>
      <c r="AF774" s="1"/>
      <c r="AG774" s="1"/>
      <c r="AH774" s="1"/>
      <c r="AI774" s="1"/>
      <c r="AJ774"/>
      <c r="AK774"/>
      <c r="AL774"/>
      <c r="AM774"/>
      <c r="AN774"/>
      <c r="AO774"/>
      <c r="AP774"/>
      <c r="AQ774"/>
      <c r="AR774"/>
      <c r="AS774"/>
      <c r="AT774"/>
      <c r="AU774"/>
      <c r="AV774"/>
      <c r="AW774"/>
      <c r="AX774"/>
      <c r="AY774"/>
      <c r="AZ774"/>
      <c r="BA774"/>
      <c r="BB774"/>
      <c r="BC774"/>
      <c r="BD774"/>
      <c r="BE774"/>
      <c r="BF774"/>
      <c r="BG774"/>
    </row>
    <row r="775" spans="31:59" x14ac:dyDescent="0.4">
      <c r="AE775"/>
      <c r="AF775" s="1"/>
      <c r="AG775" s="1"/>
      <c r="AH775" s="1"/>
      <c r="AI775" s="1"/>
      <c r="AJ775"/>
      <c r="AK775"/>
      <c r="AL775"/>
      <c r="AM775"/>
      <c r="AN775"/>
      <c r="AO775"/>
      <c r="AP775"/>
      <c r="AQ775"/>
      <c r="AR775"/>
      <c r="AS775"/>
      <c r="AT775"/>
      <c r="AU775"/>
      <c r="AV775"/>
      <c r="AW775"/>
      <c r="AX775"/>
      <c r="AY775"/>
      <c r="AZ775"/>
      <c r="BA775"/>
      <c r="BB775"/>
      <c r="BC775"/>
      <c r="BD775"/>
      <c r="BE775"/>
      <c r="BF775"/>
      <c r="BG775"/>
    </row>
    <row r="776" spans="31:59" x14ac:dyDescent="0.4">
      <c r="AE776"/>
      <c r="AF776" s="1"/>
      <c r="AG776" s="1"/>
      <c r="AH776" s="1"/>
      <c r="AI776" s="1"/>
      <c r="AJ776"/>
      <c r="AK776"/>
      <c r="AL776"/>
      <c r="AM776"/>
      <c r="AN776"/>
      <c r="AO776"/>
      <c r="AP776"/>
      <c r="AQ776"/>
      <c r="AR776"/>
      <c r="AS776"/>
      <c r="AT776"/>
      <c r="AU776"/>
      <c r="AV776"/>
      <c r="AW776"/>
      <c r="AX776"/>
      <c r="AY776"/>
      <c r="AZ776"/>
      <c r="BA776"/>
      <c r="BB776"/>
      <c r="BC776"/>
      <c r="BD776"/>
      <c r="BE776"/>
      <c r="BF776"/>
      <c r="BG776"/>
    </row>
    <row r="777" spans="31:59" x14ac:dyDescent="0.4">
      <c r="AE777"/>
      <c r="AF777" s="1"/>
      <c r="AG777" s="1"/>
      <c r="AH777" s="1"/>
      <c r="AI777" s="1"/>
      <c r="AJ777"/>
      <c r="AK777"/>
      <c r="AL777"/>
      <c r="AM777"/>
      <c r="AN777"/>
      <c r="AO777"/>
      <c r="AP777"/>
      <c r="AQ777"/>
      <c r="AR777"/>
      <c r="AS777"/>
      <c r="AT777"/>
      <c r="AU777"/>
      <c r="AV777"/>
      <c r="AW777"/>
      <c r="AX777"/>
      <c r="AY777"/>
      <c r="AZ777"/>
      <c r="BA777"/>
      <c r="BB777"/>
      <c r="BC777"/>
      <c r="BD777"/>
      <c r="BE777"/>
      <c r="BF777"/>
      <c r="BG777"/>
    </row>
    <row r="778" spans="31:59" x14ac:dyDescent="0.4">
      <c r="AE778"/>
      <c r="AF778" s="1"/>
      <c r="AG778" s="1"/>
      <c r="AH778" s="1"/>
      <c r="AI778" s="1"/>
      <c r="AJ778"/>
      <c r="AK778"/>
      <c r="AL778"/>
      <c r="AM778"/>
      <c r="AN778"/>
      <c r="AO778"/>
      <c r="AP778"/>
      <c r="AQ778"/>
      <c r="AR778"/>
      <c r="AS778"/>
      <c r="AT778"/>
      <c r="AU778"/>
      <c r="AV778"/>
      <c r="AW778"/>
      <c r="AX778"/>
      <c r="AY778"/>
      <c r="AZ778"/>
      <c r="BA778"/>
      <c r="BB778"/>
      <c r="BC778"/>
      <c r="BD778"/>
      <c r="BE778"/>
      <c r="BF778"/>
      <c r="BG778"/>
    </row>
    <row r="779" spans="31:59" x14ac:dyDescent="0.4">
      <c r="AE779"/>
      <c r="AF779" s="1"/>
      <c r="AG779" s="1"/>
      <c r="AH779" s="1"/>
      <c r="AI779" s="1"/>
      <c r="AJ779"/>
      <c r="AK779"/>
      <c r="AL779"/>
      <c r="AM779"/>
      <c r="AN779"/>
      <c r="AO779"/>
      <c r="AP779"/>
      <c r="AQ779"/>
      <c r="AR779"/>
      <c r="AS779"/>
      <c r="AT779"/>
      <c r="AU779"/>
      <c r="AV779"/>
      <c r="AW779"/>
      <c r="AX779"/>
      <c r="AY779"/>
      <c r="AZ779"/>
      <c r="BA779"/>
      <c r="BB779"/>
      <c r="BC779"/>
      <c r="BD779"/>
      <c r="BE779"/>
      <c r="BF779"/>
      <c r="BG779"/>
    </row>
    <row r="780" spans="31:59" x14ac:dyDescent="0.4">
      <c r="AE780"/>
      <c r="AF780" s="1"/>
      <c r="AG780" s="1"/>
      <c r="AH780" s="1"/>
      <c r="AI780" s="1"/>
      <c r="AJ780"/>
      <c r="AK780"/>
      <c r="AL780"/>
      <c r="AM780"/>
      <c r="AN780"/>
      <c r="AO780"/>
      <c r="AP780"/>
      <c r="AQ780"/>
      <c r="AR780"/>
      <c r="AS780"/>
      <c r="AT780"/>
      <c r="AU780"/>
      <c r="AV780"/>
      <c r="AW780"/>
      <c r="AX780"/>
      <c r="AY780"/>
      <c r="AZ780"/>
      <c r="BA780"/>
      <c r="BB780"/>
      <c r="BC780"/>
      <c r="BD780"/>
      <c r="BE780"/>
      <c r="BF780"/>
      <c r="BG780"/>
    </row>
    <row r="781" spans="31:59" x14ac:dyDescent="0.4">
      <c r="AE781"/>
      <c r="AF781" s="1"/>
      <c r="AG781" s="1"/>
      <c r="AH781" s="1"/>
      <c r="AI781" s="1"/>
      <c r="AJ781"/>
      <c r="AK781"/>
      <c r="AL781"/>
      <c r="AM781"/>
      <c r="AN781"/>
      <c r="AO781"/>
      <c r="AP781"/>
      <c r="AQ781"/>
      <c r="AR781"/>
      <c r="AS781"/>
      <c r="AT781"/>
      <c r="AU781"/>
      <c r="AV781"/>
      <c r="AW781"/>
      <c r="AX781"/>
      <c r="AY781"/>
      <c r="AZ781"/>
      <c r="BA781"/>
      <c r="BB781"/>
      <c r="BC781"/>
      <c r="BD781"/>
      <c r="BE781"/>
      <c r="BF781"/>
      <c r="BG781"/>
    </row>
    <row r="782" spans="31:59" x14ac:dyDescent="0.4">
      <c r="AE782"/>
      <c r="AF782" s="1"/>
      <c r="AG782" s="1"/>
      <c r="AH782" s="1"/>
      <c r="AI782" s="1"/>
      <c r="AJ782"/>
      <c r="AK782"/>
      <c r="AL782"/>
      <c r="AM782"/>
      <c r="AN782"/>
      <c r="AO782"/>
      <c r="AP782"/>
      <c r="AQ782"/>
      <c r="AR782"/>
      <c r="AS782"/>
      <c r="AT782"/>
      <c r="AU782"/>
      <c r="AV782"/>
      <c r="AW782"/>
      <c r="AX782"/>
      <c r="AY782"/>
      <c r="AZ782"/>
      <c r="BA782"/>
      <c r="BB782"/>
      <c r="BC782"/>
      <c r="BD782"/>
      <c r="BE782"/>
      <c r="BF782"/>
      <c r="BG782"/>
    </row>
    <row r="783" spans="31:59" x14ac:dyDescent="0.4">
      <c r="AE783"/>
      <c r="AF783" s="1"/>
      <c r="AG783" s="1"/>
      <c r="AH783" s="1"/>
      <c r="AI783" s="1"/>
      <c r="AJ783"/>
      <c r="AK783"/>
      <c r="AL783"/>
      <c r="AM783"/>
      <c r="AN783"/>
      <c r="AO783"/>
      <c r="AP783"/>
      <c r="AQ783"/>
      <c r="AR783"/>
      <c r="AS783"/>
      <c r="AT783"/>
      <c r="AU783"/>
      <c r="AV783"/>
      <c r="AW783"/>
      <c r="AX783"/>
      <c r="AY783"/>
      <c r="AZ783"/>
      <c r="BA783"/>
      <c r="BB783"/>
      <c r="BC783"/>
      <c r="BD783"/>
      <c r="BE783"/>
      <c r="BF783"/>
      <c r="BG783"/>
    </row>
    <row r="784" spans="31:59" x14ac:dyDescent="0.4">
      <c r="AE784"/>
      <c r="AF784" s="1"/>
      <c r="AG784" s="1"/>
      <c r="AH784" s="1"/>
      <c r="AI784" s="1"/>
      <c r="AJ784"/>
      <c r="AK784"/>
      <c r="AL784"/>
      <c r="AM784"/>
      <c r="AN784"/>
      <c r="AO784"/>
      <c r="AP784"/>
      <c r="AQ784"/>
      <c r="AR784"/>
      <c r="AS784"/>
      <c r="AT784"/>
      <c r="AU784"/>
      <c r="AV784"/>
      <c r="AW784"/>
      <c r="AX784"/>
      <c r="AY784"/>
      <c r="AZ784"/>
      <c r="BA784"/>
      <c r="BB784"/>
      <c r="BC784"/>
      <c r="BD784"/>
      <c r="BE784"/>
      <c r="BF784"/>
      <c r="BG784"/>
    </row>
    <row r="785" spans="31:59" x14ac:dyDescent="0.4">
      <c r="AE785"/>
      <c r="AF785" s="1"/>
      <c r="AG785" s="1"/>
      <c r="AH785" s="1"/>
      <c r="AI785" s="1"/>
      <c r="AJ785"/>
      <c r="AK785"/>
      <c r="AL785"/>
      <c r="AM785"/>
      <c r="AN785"/>
      <c r="AO785"/>
      <c r="AP785"/>
      <c r="AQ785"/>
      <c r="AR785"/>
      <c r="AS785"/>
      <c r="AT785"/>
      <c r="AU785"/>
      <c r="AV785"/>
      <c r="AW785"/>
      <c r="AX785"/>
      <c r="AY785"/>
      <c r="AZ785"/>
      <c r="BA785"/>
      <c r="BB785"/>
      <c r="BC785"/>
      <c r="BD785"/>
      <c r="BE785"/>
      <c r="BF785"/>
      <c r="BG785"/>
    </row>
    <row r="786" spans="31:59" x14ac:dyDescent="0.4">
      <c r="AE786"/>
      <c r="AF786" s="1"/>
      <c r="AG786" s="1"/>
      <c r="AH786" s="1"/>
      <c r="AI786" s="1"/>
      <c r="AJ786"/>
      <c r="AK786"/>
      <c r="AL786"/>
      <c r="AM786"/>
      <c r="AN786"/>
      <c r="AO786"/>
      <c r="AP786"/>
      <c r="AQ786"/>
      <c r="AR786"/>
      <c r="AS786"/>
      <c r="AT786"/>
      <c r="AU786"/>
      <c r="AV786"/>
      <c r="AW786"/>
      <c r="AX786"/>
      <c r="AY786"/>
      <c r="AZ786"/>
      <c r="BA786"/>
      <c r="BB786"/>
      <c r="BC786"/>
      <c r="BD786"/>
      <c r="BE786"/>
      <c r="BF786"/>
      <c r="BG786"/>
    </row>
    <row r="787" spans="31:59" x14ac:dyDescent="0.4">
      <c r="AE787"/>
      <c r="AF787" s="1"/>
      <c r="AG787" s="1"/>
      <c r="AH787" s="1"/>
      <c r="AI787" s="1"/>
      <c r="AJ787"/>
      <c r="AK787"/>
      <c r="AL787"/>
      <c r="AM787"/>
      <c r="AN787"/>
      <c r="AO787"/>
      <c r="AP787"/>
      <c r="AQ787"/>
      <c r="AR787"/>
      <c r="AS787"/>
      <c r="AT787"/>
      <c r="AU787"/>
      <c r="AV787"/>
      <c r="AW787"/>
      <c r="AX787"/>
      <c r="AY787"/>
      <c r="AZ787"/>
      <c r="BA787"/>
      <c r="BB787"/>
      <c r="BC787"/>
      <c r="BD787"/>
      <c r="BE787"/>
      <c r="BF787"/>
      <c r="BG787"/>
    </row>
    <row r="788" spans="31:59" x14ac:dyDescent="0.4">
      <c r="AE788"/>
      <c r="AF788" s="1"/>
      <c r="AG788" s="1"/>
      <c r="AH788" s="1"/>
      <c r="AI788" s="1"/>
      <c r="AJ788"/>
      <c r="AK788"/>
      <c r="AL788"/>
      <c r="AM788"/>
      <c r="AN788"/>
      <c r="AO788"/>
      <c r="AP788"/>
      <c r="AQ788"/>
      <c r="AR788"/>
      <c r="AS788"/>
      <c r="AT788"/>
      <c r="AU788"/>
      <c r="AV788"/>
      <c r="AW788"/>
      <c r="AX788"/>
      <c r="AY788"/>
      <c r="AZ788"/>
      <c r="BA788"/>
      <c r="BB788"/>
      <c r="BC788"/>
      <c r="BD788"/>
      <c r="BE788"/>
      <c r="BF788"/>
      <c r="BG788"/>
    </row>
    <row r="789" spans="31:59" x14ac:dyDescent="0.4">
      <c r="AE789"/>
      <c r="AF789" s="1"/>
      <c r="AG789" s="1"/>
      <c r="AH789" s="1"/>
      <c r="AI789" s="1"/>
      <c r="AJ789"/>
      <c r="AK789"/>
      <c r="AL789"/>
      <c r="AM789"/>
      <c r="AN789"/>
      <c r="AO789"/>
      <c r="AP789"/>
      <c r="AQ789"/>
      <c r="AR789"/>
      <c r="AS789"/>
      <c r="AT789"/>
      <c r="AU789"/>
      <c r="AV789"/>
      <c r="AW789"/>
      <c r="AX789"/>
      <c r="AY789"/>
      <c r="AZ789"/>
      <c r="BA789"/>
      <c r="BB789"/>
      <c r="BC789"/>
      <c r="BD789"/>
      <c r="BE789"/>
      <c r="BF789"/>
      <c r="BG789"/>
    </row>
    <row r="790" spans="31:59" x14ac:dyDescent="0.4">
      <c r="AE790"/>
      <c r="AF790" s="1"/>
      <c r="AG790" s="1"/>
      <c r="AH790" s="1"/>
      <c r="AI790" s="1"/>
      <c r="AJ790"/>
      <c r="AK790"/>
      <c r="AL790"/>
      <c r="AM790"/>
      <c r="AN790"/>
      <c r="AO790"/>
      <c r="AP790"/>
      <c r="AQ790"/>
      <c r="AR790"/>
      <c r="AS790"/>
      <c r="AT790"/>
      <c r="AU790"/>
      <c r="AV790"/>
      <c r="AW790"/>
      <c r="AX790"/>
      <c r="AY790"/>
      <c r="AZ790"/>
      <c r="BA790"/>
      <c r="BB790"/>
      <c r="BC790"/>
      <c r="BD790"/>
      <c r="BE790"/>
      <c r="BF790"/>
      <c r="BG790"/>
    </row>
    <row r="791" spans="31:59" x14ac:dyDescent="0.4">
      <c r="AE791"/>
      <c r="AF791" s="1"/>
      <c r="AG791" s="1"/>
      <c r="AH791" s="1"/>
      <c r="AI791" s="1"/>
      <c r="AJ791"/>
      <c r="AK791"/>
      <c r="AL791"/>
      <c r="AM791"/>
      <c r="AN791"/>
      <c r="AO791"/>
      <c r="AP791"/>
      <c r="AQ791"/>
      <c r="AR791"/>
      <c r="AS791"/>
      <c r="AT791"/>
      <c r="AU791"/>
      <c r="AV791"/>
      <c r="AW791"/>
      <c r="AX791"/>
      <c r="AY791"/>
      <c r="AZ791"/>
      <c r="BA791"/>
      <c r="BB791"/>
      <c r="BC791"/>
      <c r="BD791"/>
      <c r="BE791"/>
      <c r="BF791"/>
      <c r="BG791"/>
    </row>
    <row r="792" spans="31:59" x14ac:dyDescent="0.4">
      <c r="AE792"/>
      <c r="AF792" s="1"/>
      <c r="AG792" s="1"/>
      <c r="AH792" s="1"/>
      <c r="AI792" s="1"/>
      <c r="AJ792"/>
      <c r="AK792"/>
      <c r="AL792"/>
      <c r="AM792"/>
      <c r="AN792"/>
      <c r="AO792"/>
      <c r="AP792"/>
      <c r="AQ792"/>
      <c r="AR792"/>
      <c r="AS792"/>
      <c r="AT792"/>
      <c r="AU792"/>
      <c r="AV792"/>
      <c r="AW792"/>
      <c r="AX792"/>
      <c r="AY792"/>
      <c r="AZ792"/>
      <c r="BA792"/>
      <c r="BB792"/>
      <c r="BC792"/>
      <c r="BD792"/>
      <c r="BE792"/>
      <c r="BF792"/>
      <c r="BG792"/>
    </row>
    <row r="793" spans="31:59" x14ac:dyDescent="0.4">
      <c r="AE793"/>
      <c r="AF793" s="1"/>
      <c r="AG793" s="1"/>
      <c r="AH793" s="1"/>
      <c r="AI793" s="1"/>
      <c r="AJ793"/>
      <c r="AK793"/>
      <c r="AL793"/>
      <c r="AM793"/>
      <c r="AN793"/>
      <c r="AO793"/>
      <c r="AP793"/>
      <c r="AQ793"/>
      <c r="AR793"/>
      <c r="AS793"/>
      <c r="AT793"/>
      <c r="AU793"/>
      <c r="AV793"/>
      <c r="AW793"/>
      <c r="AX793"/>
      <c r="AY793"/>
      <c r="AZ793"/>
      <c r="BA793"/>
      <c r="BB793"/>
      <c r="BC793"/>
      <c r="BD793"/>
      <c r="BE793"/>
      <c r="BF793"/>
      <c r="BG793"/>
    </row>
    <row r="794" spans="31:59" x14ac:dyDescent="0.4">
      <c r="AE794"/>
      <c r="AF794" s="1"/>
      <c r="AG794" s="1"/>
      <c r="AH794" s="1"/>
      <c r="AI794" s="1"/>
      <c r="AJ794"/>
      <c r="AK794"/>
      <c r="AL794"/>
      <c r="AM794"/>
      <c r="AN794"/>
      <c r="AO794"/>
      <c r="AP794"/>
      <c r="AQ794"/>
      <c r="AR794"/>
      <c r="AS794"/>
      <c r="AT794"/>
      <c r="AU794"/>
      <c r="AV794"/>
      <c r="AW794"/>
      <c r="AX794"/>
      <c r="AY794"/>
      <c r="AZ794"/>
      <c r="BA794"/>
      <c r="BB794"/>
      <c r="BC794"/>
      <c r="BD794"/>
      <c r="BE794"/>
      <c r="BF794"/>
      <c r="BG794"/>
    </row>
    <row r="795" spans="31:59" x14ac:dyDescent="0.4">
      <c r="AE795"/>
      <c r="AF795" s="1"/>
      <c r="AG795" s="1"/>
      <c r="AH795" s="1"/>
      <c r="AI795" s="1"/>
      <c r="AJ795"/>
      <c r="AK795"/>
      <c r="AL795"/>
      <c r="AM795"/>
      <c r="AN795"/>
      <c r="AO795"/>
      <c r="AP795"/>
      <c r="AQ795"/>
      <c r="AR795"/>
      <c r="AS795"/>
      <c r="AT795"/>
      <c r="AU795"/>
      <c r="AV795"/>
      <c r="AW795"/>
      <c r="AX795"/>
      <c r="AY795"/>
      <c r="AZ795"/>
      <c r="BA795"/>
      <c r="BB795"/>
      <c r="BC795"/>
      <c r="BD795"/>
      <c r="BE795"/>
      <c r="BF795"/>
      <c r="BG795"/>
    </row>
    <row r="796" spans="31:59" x14ac:dyDescent="0.4">
      <c r="AE796"/>
      <c r="AF796" s="1"/>
      <c r="AG796" s="1"/>
      <c r="AH796" s="1"/>
      <c r="AI796" s="1"/>
      <c r="AJ796"/>
      <c r="AK796"/>
      <c r="AL796"/>
      <c r="AM796"/>
      <c r="AN796"/>
      <c r="AO796"/>
      <c r="AP796"/>
      <c r="AQ796"/>
      <c r="AR796"/>
      <c r="AS796"/>
      <c r="AT796"/>
      <c r="AU796"/>
      <c r="AV796"/>
      <c r="AW796"/>
      <c r="AX796"/>
      <c r="AY796"/>
      <c r="AZ796"/>
      <c r="BA796"/>
      <c r="BB796"/>
      <c r="BC796"/>
      <c r="BD796"/>
      <c r="BE796"/>
      <c r="BF796"/>
      <c r="BG796"/>
    </row>
    <row r="797" spans="31:59" x14ac:dyDescent="0.4">
      <c r="AE797"/>
      <c r="AF797" s="1"/>
      <c r="AG797" s="1"/>
      <c r="AH797" s="1"/>
      <c r="AI797" s="1"/>
      <c r="AJ797"/>
      <c r="AK797"/>
      <c r="AL797"/>
      <c r="AM797"/>
      <c r="AN797"/>
      <c r="AO797"/>
      <c r="AP797"/>
      <c r="AQ797"/>
      <c r="AR797"/>
      <c r="AS797"/>
      <c r="AT797"/>
      <c r="AU797"/>
      <c r="AV797"/>
      <c r="AW797"/>
      <c r="AX797"/>
      <c r="AY797"/>
      <c r="AZ797"/>
      <c r="BA797"/>
      <c r="BB797"/>
      <c r="BC797"/>
      <c r="BD797"/>
      <c r="BE797"/>
      <c r="BF797"/>
      <c r="BG797"/>
    </row>
    <row r="798" spans="31:59" x14ac:dyDescent="0.4">
      <c r="AE798"/>
      <c r="AF798" s="1"/>
      <c r="AG798" s="1"/>
      <c r="AH798" s="1"/>
      <c r="AI798" s="1"/>
      <c r="AJ798"/>
      <c r="AK798"/>
      <c r="AL798"/>
      <c r="AM798"/>
      <c r="AN798"/>
      <c r="AO798"/>
      <c r="AP798"/>
      <c r="AQ798"/>
      <c r="AR798"/>
      <c r="AS798"/>
      <c r="AT798"/>
      <c r="AU798"/>
      <c r="AV798"/>
      <c r="AW798"/>
      <c r="AX798"/>
      <c r="AY798"/>
      <c r="AZ798"/>
      <c r="BA798"/>
      <c r="BB798"/>
      <c r="BC798"/>
      <c r="BD798"/>
      <c r="BE798"/>
      <c r="BF798"/>
      <c r="BG798"/>
    </row>
    <row r="799" spans="31:59" x14ac:dyDescent="0.4">
      <c r="AE799"/>
      <c r="AF799" s="1"/>
      <c r="AG799" s="1"/>
      <c r="AH799" s="1"/>
      <c r="AI799" s="1"/>
      <c r="AJ799"/>
      <c r="AK799"/>
      <c r="AL799"/>
      <c r="AM799"/>
      <c r="AN799"/>
      <c r="AO799"/>
      <c r="AP799"/>
      <c r="AQ799"/>
      <c r="AR799"/>
      <c r="AS799"/>
      <c r="AT799"/>
      <c r="AU799"/>
      <c r="AV799"/>
      <c r="AW799"/>
      <c r="AX799"/>
      <c r="AY799"/>
      <c r="AZ799"/>
      <c r="BA799"/>
      <c r="BB799"/>
      <c r="BC799"/>
      <c r="BD799"/>
      <c r="BE799"/>
      <c r="BF799"/>
      <c r="BG799"/>
    </row>
    <row r="800" spans="31:59" x14ac:dyDescent="0.4">
      <c r="AE800"/>
      <c r="AF800" s="1"/>
      <c r="AG800" s="1"/>
      <c r="AH800" s="1"/>
      <c r="AI800" s="1"/>
      <c r="AJ800"/>
      <c r="AK800"/>
      <c r="AL800"/>
      <c r="AM800"/>
      <c r="AN800"/>
      <c r="AO800"/>
      <c r="AP800"/>
      <c r="AQ800"/>
      <c r="AR800"/>
      <c r="AS800"/>
      <c r="AT800"/>
      <c r="AU800"/>
      <c r="AV800"/>
      <c r="AW800"/>
      <c r="AX800"/>
      <c r="AY800"/>
      <c r="AZ800"/>
      <c r="BA800"/>
      <c r="BB800"/>
      <c r="BC800"/>
      <c r="BD800"/>
      <c r="BE800"/>
      <c r="BF800"/>
      <c r="BG800"/>
    </row>
    <row r="801" spans="31:59" x14ac:dyDescent="0.4">
      <c r="AE801"/>
      <c r="AF801" s="1"/>
      <c r="AG801" s="1"/>
      <c r="AH801" s="1"/>
      <c r="AI801" s="1"/>
      <c r="AJ801"/>
      <c r="AK801"/>
      <c r="AL801"/>
      <c r="AM801"/>
      <c r="AN801"/>
      <c r="AO801"/>
      <c r="AP801"/>
      <c r="AQ801"/>
      <c r="AR801"/>
      <c r="AS801"/>
      <c r="AT801"/>
      <c r="AU801"/>
      <c r="AV801"/>
      <c r="AW801"/>
      <c r="AX801"/>
      <c r="AY801"/>
      <c r="AZ801"/>
      <c r="BA801"/>
      <c r="BB801"/>
      <c r="BC801"/>
      <c r="BD801"/>
      <c r="BE801"/>
      <c r="BF801"/>
      <c r="BG801"/>
    </row>
    <row r="802" spans="31:59" x14ac:dyDescent="0.4">
      <c r="AE802"/>
      <c r="AF802" s="1"/>
      <c r="AG802" s="1"/>
      <c r="AH802" s="1"/>
      <c r="AI802" s="1"/>
      <c r="AJ802"/>
      <c r="AK802"/>
      <c r="AL802"/>
      <c r="AM802"/>
      <c r="AN802"/>
      <c r="AO802"/>
      <c r="AP802"/>
      <c r="AQ802"/>
      <c r="AR802"/>
      <c r="AS802"/>
      <c r="AT802"/>
      <c r="AU802"/>
      <c r="AV802"/>
      <c r="AW802"/>
      <c r="AX802"/>
      <c r="AY802"/>
      <c r="AZ802"/>
      <c r="BA802"/>
      <c r="BB802"/>
      <c r="BC802"/>
      <c r="BD802"/>
      <c r="BE802"/>
      <c r="BF802"/>
      <c r="BG802"/>
    </row>
    <row r="803" spans="31:59" x14ac:dyDescent="0.4">
      <c r="AE803"/>
      <c r="AF803" s="1"/>
      <c r="AG803" s="1"/>
      <c r="AH803" s="1"/>
      <c r="AI803" s="1"/>
      <c r="AJ803"/>
      <c r="AK803"/>
      <c r="AL803"/>
      <c r="AM803"/>
      <c r="AN803"/>
      <c r="AO803"/>
      <c r="AP803"/>
      <c r="AQ803"/>
      <c r="AR803"/>
      <c r="AS803"/>
      <c r="AT803"/>
      <c r="AU803"/>
      <c r="AV803"/>
      <c r="AW803"/>
      <c r="AX803"/>
      <c r="AY803"/>
      <c r="AZ803"/>
      <c r="BA803"/>
      <c r="BB803"/>
      <c r="BC803"/>
      <c r="BD803"/>
      <c r="BE803"/>
      <c r="BF803"/>
      <c r="BG803"/>
    </row>
    <row r="804" spans="31:59" x14ac:dyDescent="0.4">
      <c r="AE804"/>
      <c r="AF804" s="1"/>
      <c r="AG804" s="1"/>
      <c r="AH804" s="1"/>
      <c r="AI804" s="1"/>
      <c r="AJ804"/>
      <c r="AK804"/>
      <c r="AL804"/>
      <c r="AM804"/>
      <c r="AN804"/>
      <c r="AO804"/>
      <c r="AP804"/>
      <c r="AQ804"/>
      <c r="AR804"/>
      <c r="AS804"/>
      <c r="AT804"/>
      <c r="AU804"/>
      <c r="AV804"/>
      <c r="AW804"/>
      <c r="AX804"/>
      <c r="AY804"/>
      <c r="AZ804"/>
      <c r="BA804"/>
      <c r="BB804"/>
      <c r="BC804"/>
      <c r="BD804"/>
      <c r="BE804"/>
      <c r="BF804"/>
      <c r="BG804"/>
    </row>
    <row r="805" spans="31:59" x14ac:dyDescent="0.4">
      <c r="AE805"/>
      <c r="AF805" s="1"/>
      <c r="AG805" s="1"/>
      <c r="AH805" s="1"/>
      <c r="AI805" s="1"/>
      <c r="AJ805"/>
      <c r="AK805"/>
      <c r="AL805"/>
      <c r="AM805"/>
      <c r="AN805"/>
      <c r="AO805"/>
      <c r="AP805"/>
      <c r="AQ805"/>
      <c r="AR805"/>
      <c r="AS805"/>
      <c r="AT805"/>
      <c r="AU805"/>
      <c r="AV805"/>
      <c r="AW805"/>
      <c r="AX805"/>
      <c r="AY805"/>
      <c r="AZ805"/>
      <c r="BA805"/>
      <c r="BB805"/>
      <c r="BC805"/>
      <c r="BD805"/>
      <c r="BE805"/>
      <c r="BF805"/>
      <c r="BG805"/>
    </row>
    <row r="806" spans="31:59" x14ac:dyDescent="0.4">
      <c r="AE806"/>
      <c r="AF806" s="1"/>
      <c r="AG806" s="1"/>
      <c r="AH806" s="1"/>
      <c r="AI806" s="1"/>
      <c r="AJ806"/>
      <c r="AK806"/>
      <c r="AL806"/>
      <c r="AM806"/>
      <c r="AN806"/>
      <c r="AO806"/>
      <c r="AP806"/>
      <c r="AQ806"/>
      <c r="AR806"/>
      <c r="AS806"/>
      <c r="AT806"/>
      <c r="AU806"/>
      <c r="AV806"/>
      <c r="AW806"/>
      <c r="AX806"/>
      <c r="AY806"/>
      <c r="AZ806"/>
      <c r="BA806"/>
      <c r="BB806"/>
      <c r="BC806"/>
      <c r="BD806"/>
      <c r="BE806"/>
      <c r="BF806"/>
      <c r="BG806"/>
    </row>
    <row r="807" spans="31:59" x14ac:dyDescent="0.4">
      <c r="AE807"/>
      <c r="AF807" s="1"/>
      <c r="AG807" s="1"/>
      <c r="AH807" s="1"/>
      <c r="AI807" s="1"/>
      <c r="AJ807"/>
      <c r="AK807"/>
      <c r="AL807"/>
      <c r="AM807"/>
      <c r="AN807"/>
      <c r="AO807"/>
      <c r="AP807"/>
      <c r="AQ807"/>
      <c r="AR807"/>
      <c r="AS807"/>
      <c r="AT807"/>
      <c r="AU807"/>
      <c r="AV807"/>
      <c r="AW807"/>
      <c r="AX807"/>
      <c r="AY807"/>
      <c r="AZ807"/>
      <c r="BA807"/>
      <c r="BB807"/>
      <c r="BC807"/>
      <c r="BD807"/>
      <c r="BE807"/>
      <c r="BF807"/>
      <c r="BG807"/>
    </row>
    <row r="808" spans="31:59" x14ac:dyDescent="0.4">
      <c r="AE808"/>
      <c r="AF808" s="1"/>
      <c r="AG808" s="1"/>
      <c r="AH808" s="1"/>
      <c r="AI808" s="1"/>
      <c r="AJ808"/>
      <c r="AK808"/>
      <c r="AL808"/>
      <c r="AM808"/>
      <c r="AN808"/>
      <c r="AO808"/>
      <c r="AP808"/>
      <c r="AQ808"/>
      <c r="AR808"/>
      <c r="AS808"/>
      <c r="AT808"/>
      <c r="AU808"/>
      <c r="AV808"/>
      <c r="AW808"/>
      <c r="AX808"/>
      <c r="AY808"/>
      <c r="AZ808"/>
      <c r="BA808"/>
      <c r="BB808"/>
      <c r="BC808"/>
      <c r="BD808"/>
      <c r="BE808"/>
      <c r="BF808"/>
      <c r="BG808"/>
    </row>
    <row r="809" spans="31:59" x14ac:dyDescent="0.4">
      <c r="AE809"/>
      <c r="AF809" s="1"/>
      <c r="AG809" s="1"/>
      <c r="AH809" s="1"/>
      <c r="AI809" s="1"/>
      <c r="AJ809"/>
      <c r="AK809"/>
      <c r="AL809"/>
      <c r="AM809"/>
      <c r="AN809"/>
      <c r="AO809"/>
      <c r="AP809"/>
      <c r="AQ809"/>
      <c r="AR809"/>
      <c r="AS809"/>
      <c r="AT809"/>
      <c r="AU809"/>
      <c r="AV809"/>
      <c r="AW809"/>
      <c r="AX809"/>
      <c r="AY809"/>
      <c r="AZ809"/>
      <c r="BA809"/>
      <c r="BB809"/>
      <c r="BC809"/>
      <c r="BD809"/>
      <c r="BE809"/>
      <c r="BF809"/>
      <c r="BG809"/>
    </row>
    <row r="810" spans="31:59" x14ac:dyDescent="0.4">
      <c r="AE810"/>
      <c r="AF810" s="1"/>
      <c r="AG810" s="1"/>
      <c r="AH810" s="1"/>
      <c r="AI810" s="1"/>
      <c r="AJ810"/>
      <c r="AK810"/>
      <c r="AL810"/>
      <c r="AM810"/>
      <c r="AN810"/>
      <c r="AO810"/>
      <c r="AP810"/>
      <c r="AQ810"/>
      <c r="AR810"/>
      <c r="AS810"/>
      <c r="AT810"/>
      <c r="AU810"/>
      <c r="AV810"/>
      <c r="AW810"/>
      <c r="AX810"/>
      <c r="AY810"/>
      <c r="AZ810"/>
      <c r="BA810"/>
      <c r="BB810"/>
      <c r="BC810"/>
      <c r="BD810"/>
      <c r="BE810"/>
      <c r="BF810"/>
      <c r="BG810"/>
    </row>
    <row r="811" spans="31:59" x14ac:dyDescent="0.4">
      <c r="AE811"/>
      <c r="AF811" s="1"/>
      <c r="AG811" s="1"/>
      <c r="AH811" s="1"/>
      <c r="AI811" s="1"/>
      <c r="AJ811"/>
      <c r="AK811"/>
      <c r="AL811"/>
      <c r="AM811"/>
      <c r="AN811"/>
      <c r="AO811"/>
      <c r="AP811"/>
      <c r="AQ811"/>
      <c r="AR811"/>
      <c r="AS811"/>
      <c r="AT811"/>
      <c r="AU811"/>
      <c r="AV811"/>
      <c r="AW811"/>
      <c r="AX811"/>
      <c r="AY811"/>
      <c r="AZ811"/>
      <c r="BA811"/>
      <c r="BB811"/>
      <c r="BC811"/>
      <c r="BD811"/>
      <c r="BE811"/>
      <c r="BF811"/>
      <c r="BG811"/>
    </row>
    <row r="812" spans="31:59" x14ac:dyDescent="0.4">
      <c r="AE812"/>
      <c r="AF812" s="1"/>
      <c r="AG812" s="1"/>
      <c r="AH812" s="1"/>
      <c r="AI812" s="1"/>
      <c r="AJ812"/>
      <c r="AK812"/>
      <c r="AL812"/>
      <c r="AM812"/>
      <c r="AN812"/>
      <c r="AO812"/>
      <c r="AP812"/>
      <c r="AQ812"/>
      <c r="AR812"/>
      <c r="AS812"/>
      <c r="AT812"/>
      <c r="AU812"/>
      <c r="AV812"/>
      <c r="AW812"/>
      <c r="AX812"/>
      <c r="AY812"/>
      <c r="AZ812"/>
      <c r="BA812"/>
      <c r="BB812"/>
      <c r="BC812"/>
      <c r="BD812"/>
      <c r="BE812"/>
      <c r="BF812"/>
      <c r="BG812"/>
    </row>
    <row r="813" spans="31:59" x14ac:dyDescent="0.4">
      <c r="AE813"/>
      <c r="AF813" s="1"/>
      <c r="AG813" s="1"/>
      <c r="AH813" s="1"/>
      <c r="AI813" s="1"/>
      <c r="AJ813"/>
      <c r="AK813"/>
      <c r="AL813"/>
      <c r="AM813"/>
      <c r="AN813"/>
      <c r="AO813"/>
      <c r="AP813"/>
      <c r="AQ813"/>
      <c r="AR813"/>
      <c r="AS813"/>
      <c r="AT813"/>
      <c r="AU813"/>
      <c r="AV813"/>
      <c r="AW813"/>
      <c r="AX813"/>
      <c r="AY813"/>
      <c r="AZ813"/>
      <c r="BA813"/>
      <c r="BB813"/>
      <c r="BC813"/>
      <c r="BD813"/>
      <c r="BE813"/>
      <c r="BF813"/>
      <c r="BG813"/>
    </row>
    <row r="814" spans="31:59" x14ac:dyDescent="0.4">
      <c r="AE814"/>
      <c r="AF814" s="1"/>
      <c r="AG814" s="1"/>
      <c r="AH814" s="1"/>
      <c r="AI814" s="1"/>
      <c r="AJ814"/>
      <c r="AK814"/>
      <c r="AL814"/>
      <c r="AM814"/>
      <c r="AN814"/>
      <c r="AO814"/>
      <c r="AP814"/>
      <c r="AQ814"/>
      <c r="AR814"/>
      <c r="AS814"/>
      <c r="AT814"/>
      <c r="AU814"/>
      <c r="AV814"/>
      <c r="AW814"/>
      <c r="AX814"/>
      <c r="AY814"/>
      <c r="AZ814"/>
      <c r="BA814"/>
      <c r="BB814"/>
      <c r="BC814"/>
      <c r="BD814"/>
      <c r="BE814"/>
      <c r="BF814"/>
      <c r="BG814"/>
    </row>
    <row r="815" spans="31:59" x14ac:dyDescent="0.4">
      <c r="AE815"/>
      <c r="AF815" s="1"/>
      <c r="AG815" s="1"/>
      <c r="AH815" s="1"/>
      <c r="AI815" s="1"/>
      <c r="AJ815"/>
      <c r="AK815"/>
      <c r="AL815"/>
      <c r="AM815"/>
      <c r="AN815"/>
      <c r="AO815"/>
      <c r="AP815"/>
      <c r="AQ815"/>
      <c r="AR815"/>
      <c r="AS815"/>
      <c r="AT815"/>
      <c r="AU815"/>
      <c r="AV815"/>
      <c r="AW815"/>
      <c r="AX815"/>
      <c r="AY815"/>
      <c r="AZ815"/>
      <c r="BA815"/>
      <c r="BB815"/>
      <c r="BC815"/>
      <c r="BD815"/>
      <c r="BE815"/>
      <c r="BF815"/>
      <c r="BG815"/>
    </row>
    <row r="816" spans="31:59" x14ac:dyDescent="0.4">
      <c r="AE816"/>
      <c r="AF816" s="1"/>
      <c r="AG816" s="1"/>
      <c r="AH816" s="1"/>
      <c r="AI816" s="1"/>
      <c r="AJ816"/>
      <c r="AK816"/>
      <c r="AL816"/>
      <c r="AM816"/>
      <c r="AN816"/>
      <c r="AO816"/>
      <c r="AP816"/>
      <c r="AQ816"/>
      <c r="AR816"/>
      <c r="AS816"/>
      <c r="AT816"/>
      <c r="AU816"/>
      <c r="AV816"/>
      <c r="AW816"/>
      <c r="AX816"/>
      <c r="AY816"/>
      <c r="AZ816"/>
      <c r="BA816"/>
      <c r="BB816"/>
      <c r="BC816"/>
      <c r="BD816"/>
      <c r="BE816"/>
      <c r="BF816"/>
      <c r="BG816"/>
    </row>
    <row r="817" spans="31:59" x14ac:dyDescent="0.4">
      <c r="AE817"/>
      <c r="AF817" s="1"/>
      <c r="AG817" s="1"/>
      <c r="AH817" s="1"/>
      <c r="AI817" s="1"/>
      <c r="AJ817"/>
      <c r="AK817"/>
      <c r="AL817"/>
      <c r="AM817"/>
      <c r="AN817"/>
      <c r="AO817"/>
      <c r="AP817"/>
      <c r="AQ817"/>
      <c r="AR817"/>
      <c r="AS817"/>
      <c r="AT817"/>
      <c r="AU817"/>
      <c r="AV817"/>
      <c r="AW817"/>
      <c r="AX817"/>
      <c r="AY817"/>
      <c r="AZ817"/>
      <c r="BA817"/>
      <c r="BB817"/>
      <c r="BC817"/>
      <c r="BD817"/>
      <c r="BE817"/>
      <c r="BF817"/>
      <c r="BG817"/>
    </row>
    <row r="818" spans="31:59" x14ac:dyDescent="0.4">
      <c r="AE818"/>
      <c r="AF818" s="1"/>
      <c r="AG818" s="1"/>
      <c r="AH818" s="1"/>
      <c r="AI818" s="1"/>
      <c r="AJ818"/>
      <c r="AK818"/>
      <c r="AL818"/>
      <c r="AM818"/>
      <c r="AN818"/>
      <c r="AO818"/>
      <c r="AP818"/>
      <c r="AQ818"/>
      <c r="AR818"/>
      <c r="AS818"/>
      <c r="AT818"/>
      <c r="AU818"/>
      <c r="AV818"/>
      <c r="AW818"/>
      <c r="AX818"/>
      <c r="AY818"/>
      <c r="AZ818"/>
      <c r="BA818"/>
      <c r="BB818"/>
      <c r="BC818"/>
      <c r="BD818"/>
      <c r="BE818"/>
      <c r="BF818"/>
      <c r="BG818"/>
    </row>
    <row r="819" spans="31:59" x14ac:dyDescent="0.4">
      <c r="AE819"/>
      <c r="AF819" s="1"/>
      <c r="AG819" s="1"/>
      <c r="AH819" s="1"/>
      <c r="AI819" s="1"/>
      <c r="AJ819"/>
      <c r="AK819"/>
      <c r="AL819"/>
      <c r="AM819"/>
      <c r="AN819"/>
      <c r="AO819"/>
      <c r="AP819"/>
      <c r="AQ819"/>
      <c r="AR819"/>
      <c r="AS819"/>
      <c r="AT819"/>
      <c r="AU819"/>
      <c r="AV819"/>
      <c r="AW819"/>
      <c r="AX819"/>
      <c r="AY819"/>
      <c r="AZ819"/>
      <c r="BA819"/>
      <c r="BB819"/>
      <c r="BC819"/>
      <c r="BD819"/>
      <c r="BE819"/>
      <c r="BF819"/>
      <c r="BG819"/>
    </row>
    <row r="820" spans="31:59" x14ac:dyDescent="0.4">
      <c r="AE820"/>
      <c r="AF820" s="1"/>
      <c r="AG820" s="1"/>
      <c r="AH820" s="1"/>
      <c r="AI820" s="1"/>
      <c r="AJ820"/>
      <c r="AK820"/>
      <c r="AL820"/>
      <c r="AM820"/>
      <c r="AN820"/>
      <c r="AO820"/>
      <c r="AP820"/>
      <c r="AQ820"/>
      <c r="AR820"/>
      <c r="AS820"/>
      <c r="AT820"/>
      <c r="AU820"/>
      <c r="AV820"/>
      <c r="AW820"/>
      <c r="AX820"/>
      <c r="AY820"/>
      <c r="AZ820"/>
      <c r="BA820"/>
      <c r="BB820"/>
      <c r="BC820"/>
      <c r="BD820"/>
      <c r="BE820"/>
      <c r="BF820"/>
      <c r="BG820"/>
    </row>
    <row r="821" spans="31:59" x14ac:dyDescent="0.4">
      <c r="AE821"/>
      <c r="AF821" s="1"/>
      <c r="AG821" s="1"/>
      <c r="AH821" s="1"/>
      <c r="AI821" s="1"/>
      <c r="AJ821"/>
      <c r="AK821"/>
      <c r="AL821"/>
      <c r="AM821"/>
      <c r="AN821"/>
      <c r="AO821"/>
      <c r="AP821"/>
      <c r="AQ821"/>
      <c r="AR821"/>
      <c r="AS821"/>
      <c r="AT821"/>
      <c r="AU821"/>
      <c r="AV821"/>
      <c r="AW821"/>
      <c r="AX821"/>
      <c r="AY821"/>
      <c r="AZ821"/>
      <c r="BA821"/>
      <c r="BB821"/>
      <c r="BC821"/>
      <c r="BD821"/>
      <c r="BE821"/>
      <c r="BF821"/>
      <c r="BG821"/>
    </row>
    <row r="822" spans="31:59" x14ac:dyDescent="0.4">
      <c r="AE822"/>
      <c r="AF822" s="1"/>
      <c r="AG822" s="1"/>
      <c r="AH822" s="1"/>
      <c r="AI822" s="1"/>
      <c r="AJ822"/>
      <c r="AK822"/>
      <c r="AL822"/>
      <c r="AM822"/>
      <c r="AN822"/>
      <c r="AO822"/>
      <c r="AP822"/>
      <c r="AQ822"/>
      <c r="AR822"/>
      <c r="AS822"/>
      <c r="AT822"/>
      <c r="AU822"/>
      <c r="AV822"/>
      <c r="AW822"/>
      <c r="AX822"/>
      <c r="AY822"/>
      <c r="AZ822"/>
      <c r="BA822"/>
      <c r="BB822"/>
      <c r="BC822"/>
      <c r="BD822"/>
      <c r="BE822"/>
      <c r="BF822"/>
      <c r="BG822"/>
    </row>
    <row r="823" spans="31:59" x14ac:dyDescent="0.4">
      <c r="AE823"/>
      <c r="AF823" s="1"/>
      <c r="AG823" s="1"/>
      <c r="AH823" s="1"/>
      <c r="AI823" s="1"/>
      <c r="AJ823"/>
      <c r="AK823"/>
      <c r="AL823"/>
      <c r="AM823"/>
      <c r="AN823"/>
      <c r="AO823"/>
      <c r="AP823"/>
      <c r="AQ823"/>
      <c r="AR823"/>
      <c r="AS823"/>
      <c r="AT823"/>
      <c r="AU823"/>
      <c r="AV823"/>
      <c r="AW823"/>
      <c r="AX823"/>
      <c r="AY823"/>
      <c r="AZ823"/>
      <c r="BA823"/>
      <c r="BB823"/>
      <c r="BC823"/>
      <c r="BD823"/>
      <c r="BE823"/>
      <c r="BF823"/>
      <c r="BG823"/>
    </row>
    <row r="824" spans="31:59" x14ac:dyDescent="0.4">
      <c r="AE824"/>
      <c r="AF824" s="1"/>
      <c r="AG824" s="1"/>
      <c r="AH824" s="1"/>
      <c r="AI824" s="1"/>
      <c r="AJ824"/>
      <c r="AK824"/>
      <c r="AL824"/>
      <c r="AM824"/>
      <c r="AN824"/>
      <c r="AO824"/>
      <c r="AP824"/>
      <c r="AQ824"/>
      <c r="AR824"/>
      <c r="AS824"/>
      <c r="AT824"/>
      <c r="AU824"/>
      <c r="AV824"/>
      <c r="AW824"/>
      <c r="AX824"/>
      <c r="AY824"/>
      <c r="AZ824"/>
      <c r="BA824"/>
      <c r="BB824"/>
      <c r="BC824"/>
      <c r="BD824"/>
      <c r="BE824"/>
      <c r="BF824"/>
      <c r="BG824"/>
    </row>
    <row r="825" spans="31:59" x14ac:dyDescent="0.4">
      <c r="AE825"/>
      <c r="AF825" s="1"/>
      <c r="AG825" s="1"/>
      <c r="AH825" s="1"/>
      <c r="AI825" s="1"/>
      <c r="AJ825"/>
      <c r="AK825"/>
      <c r="AL825"/>
      <c r="AM825"/>
      <c r="AN825"/>
      <c r="AO825"/>
      <c r="AP825"/>
      <c r="AQ825"/>
      <c r="AR825"/>
      <c r="AS825"/>
      <c r="AT825"/>
      <c r="AU825"/>
      <c r="AV825"/>
      <c r="AW825"/>
      <c r="AX825"/>
      <c r="AY825"/>
      <c r="AZ825"/>
      <c r="BA825"/>
      <c r="BB825"/>
      <c r="BC825"/>
      <c r="BD825"/>
      <c r="BE825"/>
      <c r="BF825"/>
      <c r="BG825"/>
    </row>
    <row r="826" spans="31:59" x14ac:dyDescent="0.4">
      <c r="AE826"/>
      <c r="AF826" s="1"/>
      <c r="AG826" s="1"/>
      <c r="AH826" s="1"/>
      <c r="AI826" s="1"/>
      <c r="AJ826"/>
      <c r="AK826"/>
      <c r="AL826"/>
      <c r="AM826"/>
      <c r="AN826"/>
      <c r="AO826"/>
      <c r="AP826"/>
      <c r="AQ826"/>
      <c r="AR826"/>
      <c r="AS826"/>
      <c r="AT826"/>
      <c r="AU826"/>
      <c r="AV826"/>
      <c r="AW826"/>
      <c r="AX826"/>
      <c r="AY826"/>
      <c r="AZ826"/>
      <c r="BA826"/>
      <c r="BB826"/>
      <c r="BC826"/>
      <c r="BD826"/>
      <c r="BE826"/>
      <c r="BF826"/>
      <c r="BG826"/>
    </row>
    <row r="827" spans="31:59" x14ac:dyDescent="0.4">
      <c r="AE827"/>
      <c r="AF827" s="1"/>
      <c r="AG827" s="1"/>
      <c r="AH827" s="1"/>
      <c r="AI827" s="1"/>
      <c r="AJ827"/>
      <c r="AK827"/>
      <c r="AL827"/>
      <c r="AM827"/>
      <c r="AN827"/>
      <c r="AO827"/>
      <c r="AP827"/>
      <c r="AQ827"/>
      <c r="AR827"/>
      <c r="AS827"/>
      <c r="AT827"/>
      <c r="AU827"/>
      <c r="AV827"/>
      <c r="AW827"/>
      <c r="AX827"/>
      <c r="AY827"/>
      <c r="AZ827"/>
      <c r="BA827"/>
      <c r="BB827"/>
      <c r="BC827"/>
      <c r="BD827"/>
      <c r="BE827"/>
      <c r="BF827"/>
      <c r="BG827"/>
    </row>
    <row r="828" spans="31:59" x14ac:dyDescent="0.4">
      <c r="AE828"/>
      <c r="AF828" s="1"/>
      <c r="AG828" s="1"/>
      <c r="AH828" s="1"/>
      <c r="AI828" s="1"/>
      <c r="AJ828"/>
      <c r="AK828"/>
      <c r="AL828"/>
      <c r="AM828"/>
      <c r="AN828"/>
      <c r="AO828"/>
      <c r="AP828"/>
      <c r="AQ828"/>
      <c r="AR828"/>
      <c r="AS828"/>
      <c r="AT828"/>
      <c r="AU828"/>
      <c r="AV828"/>
      <c r="AW828"/>
      <c r="AX828"/>
      <c r="AY828"/>
      <c r="AZ828"/>
      <c r="BA828"/>
      <c r="BB828"/>
      <c r="BC828"/>
      <c r="BD828"/>
      <c r="BE828"/>
      <c r="BF828"/>
      <c r="BG828"/>
    </row>
    <row r="829" spans="31:59" x14ac:dyDescent="0.4">
      <c r="AE829"/>
      <c r="AF829" s="1"/>
      <c r="AG829" s="1"/>
      <c r="AH829" s="1"/>
      <c r="AI829" s="1"/>
      <c r="AJ829"/>
      <c r="AK829"/>
      <c r="AL829"/>
      <c r="AM829"/>
      <c r="AN829"/>
      <c r="AO829"/>
      <c r="AP829"/>
      <c r="AQ829"/>
      <c r="AR829"/>
      <c r="AS829"/>
      <c r="AT829"/>
      <c r="AU829"/>
      <c r="AV829"/>
      <c r="AW829"/>
      <c r="AX829"/>
      <c r="AY829"/>
      <c r="AZ829"/>
      <c r="BA829"/>
      <c r="BB829"/>
      <c r="BC829"/>
      <c r="BD829"/>
      <c r="BE829"/>
      <c r="BF829"/>
      <c r="BG829"/>
    </row>
    <row r="830" spans="31:59" x14ac:dyDescent="0.4">
      <c r="AE830"/>
      <c r="AF830" s="1"/>
      <c r="AG830" s="1"/>
      <c r="AH830" s="1"/>
      <c r="AI830" s="1"/>
      <c r="AJ830"/>
      <c r="AK830"/>
      <c r="AL830"/>
      <c r="AM830"/>
      <c r="AN830"/>
      <c r="AO830"/>
      <c r="AP830"/>
      <c r="AQ830"/>
      <c r="AR830"/>
      <c r="AS830"/>
      <c r="AT830"/>
      <c r="AU830"/>
      <c r="AV830"/>
      <c r="AW830"/>
      <c r="AX830"/>
      <c r="AY830"/>
      <c r="AZ830"/>
      <c r="BA830"/>
      <c r="BB830"/>
      <c r="BC830"/>
      <c r="BD830"/>
      <c r="BE830"/>
      <c r="BF830"/>
      <c r="BG830"/>
    </row>
    <row r="831" spans="31:59" x14ac:dyDescent="0.4">
      <c r="AE831"/>
      <c r="AF831" s="1"/>
      <c r="AG831" s="1"/>
      <c r="AH831" s="1"/>
      <c r="AI831" s="1"/>
      <c r="AJ831"/>
      <c r="AK831"/>
      <c r="AL831"/>
      <c r="AM831"/>
      <c r="AN831"/>
      <c r="AO831"/>
      <c r="AP831"/>
      <c r="AQ831"/>
      <c r="AR831"/>
      <c r="AS831"/>
      <c r="AT831"/>
      <c r="AU831"/>
      <c r="AV831"/>
      <c r="AW831"/>
      <c r="AX831"/>
      <c r="AY831"/>
      <c r="AZ831"/>
      <c r="BA831"/>
      <c r="BB831"/>
      <c r="BC831"/>
      <c r="BD831"/>
      <c r="BE831"/>
      <c r="BF831"/>
      <c r="BG831"/>
    </row>
    <row r="832" spans="31:59" x14ac:dyDescent="0.4">
      <c r="AE832"/>
      <c r="AF832" s="1"/>
      <c r="AG832" s="1"/>
      <c r="AH832" s="1"/>
      <c r="AI832" s="1"/>
      <c r="AJ832"/>
      <c r="AK832"/>
      <c r="AL832"/>
      <c r="AM832"/>
      <c r="AN832"/>
      <c r="AO832"/>
      <c r="AP832"/>
      <c r="AQ832"/>
      <c r="AR832"/>
      <c r="AS832"/>
      <c r="AT832"/>
      <c r="AU832"/>
      <c r="AV832"/>
      <c r="AW832"/>
      <c r="AX832"/>
      <c r="AY832"/>
      <c r="AZ832"/>
      <c r="BA832"/>
      <c r="BB832"/>
      <c r="BC832"/>
      <c r="BD832"/>
      <c r="BE832"/>
      <c r="BF832"/>
      <c r="BG832"/>
    </row>
    <row r="833" spans="31:59" x14ac:dyDescent="0.4">
      <c r="AE833"/>
      <c r="AF833" s="1"/>
      <c r="AG833" s="1"/>
      <c r="AH833" s="1"/>
      <c r="AI833" s="1"/>
      <c r="AJ833"/>
      <c r="AK833"/>
      <c r="AL833"/>
      <c r="AM833"/>
      <c r="AN833"/>
      <c r="AO833"/>
      <c r="AP833"/>
      <c r="AQ833"/>
      <c r="AR833"/>
      <c r="AS833"/>
      <c r="AT833"/>
      <c r="AU833"/>
      <c r="AV833"/>
      <c r="AW833"/>
      <c r="AX833"/>
      <c r="AY833"/>
      <c r="AZ833"/>
      <c r="BA833"/>
      <c r="BB833"/>
      <c r="BC833"/>
      <c r="BD833"/>
      <c r="BE833"/>
      <c r="BF833"/>
      <c r="BG833"/>
    </row>
    <row r="834" spans="31:59" x14ac:dyDescent="0.4">
      <c r="AE834"/>
      <c r="AF834" s="1"/>
      <c r="AG834" s="1"/>
      <c r="AH834" s="1"/>
      <c r="AI834" s="1"/>
      <c r="AJ834"/>
      <c r="AK834"/>
      <c r="AL834"/>
      <c r="AM834"/>
      <c r="AN834"/>
      <c r="AO834"/>
      <c r="AP834"/>
      <c r="AQ834"/>
      <c r="AR834"/>
      <c r="AS834"/>
      <c r="AT834"/>
      <c r="AU834"/>
      <c r="AV834"/>
      <c r="AW834"/>
      <c r="AX834"/>
      <c r="AY834"/>
      <c r="AZ834"/>
      <c r="BA834"/>
      <c r="BB834"/>
      <c r="BC834"/>
      <c r="BD834"/>
      <c r="BE834"/>
      <c r="BF834"/>
      <c r="BG834"/>
    </row>
    <row r="835" spans="31:59" x14ac:dyDescent="0.4">
      <c r="AE835"/>
      <c r="AF835" s="1"/>
      <c r="AG835" s="1"/>
      <c r="AH835" s="1"/>
      <c r="AI835" s="1"/>
      <c r="AJ835"/>
      <c r="AK835"/>
      <c r="AL835"/>
      <c r="AM835"/>
      <c r="AN835"/>
      <c r="AO835"/>
      <c r="AP835"/>
      <c r="AQ835"/>
      <c r="AR835"/>
      <c r="AS835"/>
      <c r="AT835"/>
      <c r="AU835"/>
      <c r="AV835"/>
      <c r="AW835"/>
      <c r="AX835"/>
      <c r="AY835"/>
      <c r="AZ835"/>
      <c r="BA835"/>
      <c r="BB835"/>
      <c r="BC835"/>
      <c r="BD835"/>
      <c r="BE835"/>
      <c r="BF835"/>
      <c r="BG835"/>
    </row>
    <row r="836" spans="31:59" x14ac:dyDescent="0.4">
      <c r="AE836"/>
      <c r="AF836" s="1"/>
      <c r="AG836" s="1"/>
      <c r="AH836" s="1"/>
      <c r="AI836" s="1"/>
      <c r="AJ836"/>
      <c r="AK836"/>
      <c r="AL836"/>
      <c r="AM836"/>
      <c r="AN836"/>
      <c r="AO836"/>
      <c r="AP836"/>
      <c r="AQ836"/>
      <c r="AR836"/>
      <c r="AS836"/>
      <c r="AT836"/>
      <c r="AU836"/>
      <c r="AV836"/>
      <c r="AW836"/>
      <c r="AX836"/>
      <c r="AY836"/>
      <c r="AZ836"/>
      <c r="BA836"/>
      <c r="BB836"/>
      <c r="BC836"/>
      <c r="BD836"/>
      <c r="BE836"/>
      <c r="BF836"/>
      <c r="BG836"/>
    </row>
    <row r="837" spans="31:59" x14ac:dyDescent="0.4">
      <c r="AE837"/>
      <c r="AF837" s="1"/>
      <c r="AG837" s="1"/>
      <c r="AH837" s="1"/>
      <c r="AI837" s="1"/>
      <c r="AJ837"/>
      <c r="AK837"/>
      <c r="AL837"/>
      <c r="AM837"/>
      <c r="AN837"/>
      <c r="AO837"/>
      <c r="AP837"/>
      <c r="AQ837"/>
      <c r="AR837"/>
      <c r="AS837"/>
      <c r="AT837"/>
      <c r="AU837"/>
      <c r="AV837"/>
      <c r="AW837"/>
      <c r="AX837"/>
      <c r="AY837"/>
      <c r="AZ837"/>
      <c r="BA837"/>
      <c r="BB837"/>
      <c r="BC837"/>
      <c r="BD837"/>
      <c r="BE837"/>
      <c r="BF837"/>
      <c r="BG837"/>
    </row>
    <row r="838" spans="31:59" x14ac:dyDescent="0.4">
      <c r="AE838"/>
      <c r="AF838" s="1"/>
      <c r="AG838" s="1"/>
      <c r="AH838" s="1"/>
      <c r="AI838" s="1"/>
      <c r="AJ838"/>
      <c r="AK838"/>
      <c r="AL838"/>
      <c r="AM838"/>
      <c r="AN838"/>
      <c r="AO838"/>
      <c r="AP838"/>
      <c r="AQ838"/>
      <c r="AR838"/>
      <c r="AS838"/>
      <c r="AT838"/>
      <c r="AU838"/>
      <c r="AV838"/>
      <c r="AW838"/>
      <c r="AX838"/>
      <c r="AY838"/>
      <c r="AZ838"/>
      <c r="BA838"/>
      <c r="BB838"/>
      <c r="BC838"/>
      <c r="BD838"/>
      <c r="BE838"/>
      <c r="BF838"/>
      <c r="BG838"/>
    </row>
    <row r="839" spans="31:59" x14ac:dyDescent="0.4">
      <c r="AE839"/>
      <c r="AF839" s="1"/>
      <c r="AG839" s="1"/>
      <c r="AH839" s="1"/>
      <c r="AI839" s="1"/>
      <c r="AJ839"/>
      <c r="AK839"/>
      <c r="AL839"/>
      <c r="AM839"/>
      <c r="AN839"/>
      <c r="AO839"/>
      <c r="AP839"/>
      <c r="AQ839"/>
      <c r="AR839"/>
      <c r="AS839"/>
      <c r="AT839"/>
      <c r="AU839"/>
      <c r="AV839"/>
      <c r="AW839"/>
      <c r="AX839"/>
      <c r="AY839"/>
      <c r="AZ839"/>
      <c r="BA839"/>
      <c r="BB839"/>
      <c r="BC839"/>
      <c r="BD839"/>
      <c r="BE839"/>
      <c r="BF839"/>
      <c r="BG839"/>
    </row>
    <row r="840" spans="31:59" x14ac:dyDescent="0.4">
      <c r="AE840"/>
      <c r="AF840" s="1"/>
      <c r="AG840" s="1"/>
      <c r="AH840" s="1"/>
      <c r="AI840" s="1"/>
      <c r="AJ840"/>
      <c r="AK840"/>
      <c r="AL840"/>
      <c r="AM840"/>
      <c r="AN840"/>
      <c r="AO840"/>
      <c r="AP840"/>
      <c r="AQ840"/>
      <c r="AR840"/>
      <c r="AS840"/>
      <c r="AT840"/>
      <c r="AU840"/>
      <c r="AV840"/>
      <c r="AW840"/>
      <c r="AX840"/>
      <c r="AY840"/>
      <c r="AZ840"/>
      <c r="BA840"/>
      <c r="BB840"/>
      <c r="BC840"/>
      <c r="BD840"/>
      <c r="BE840"/>
      <c r="BF840"/>
      <c r="BG840"/>
    </row>
    <row r="841" spans="31:59" x14ac:dyDescent="0.4">
      <c r="AE841"/>
      <c r="AF841" s="1"/>
      <c r="AG841" s="1"/>
      <c r="AH841" s="1"/>
      <c r="AI841" s="1"/>
      <c r="AJ841"/>
      <c r="AK841"/>
      <c r="AL841"/>
      <c r="AM841"/>
      <c r="AN841"/>
      <c r="AO841"/>
      <c r="AP841"/>
      <c r="AQ841"/>
      <c r="AR841"/>
      <c r="AS841"/>
      <c r="AT841"/>
      <c r="AU841"/>
      <c r="AV841"/>
      <c r="AW841"/>
      <c r="AX841"/>
      <c r="AY841"/>
      <c r="AZ841"/>
      <c r="BA841"/>
      <c r="BB841"/>
      <c r="BC841"/>
      <c r="BD841"/>
      <c r="BE841"/>
      <c r="BF841"/>
      <c r="BG841"/>
    </row>
    <row r="842" spans="31:59" x14ac:dyDescent="0.4">
      <c r="AE842"/>
      <c r="AF842" s="1"/>
      <c r="AG842" s="1"/>
      <c r="AH842" s="1"/>
      <c r="AI842" s="1"/>
      <c r="AJ842"/>
      <c r="AK842"/>
      <c r="AL842"/>
      <c r="AM842"/>
      <c r="AN842"/>
      <c r="AO842"/>
      <c r="AP842"/>
      <c r="AQ842"/>
      <c r="AR842"/>
      <c r="AS842"/>
      <c r="AT842"/>
      <c r="AU842"/>
      <c r="AV842"/>
      <c r="AW842"/>
      <c r="AX842"/>
      <c r="AY842"/>
      <c r="AZ842"/>
      <c r="BA842"/>
      <c r="BB842"/>
      <c r="BC842"/>
      <c r="BD842"/>
      <c r="BE842"/>
      <c r="BF842"/>
      <c r="BG842"/>
    </row>
    <row r="843" spans="31:59" x14ac:dyDescent="0.4">
      <c r="AE843"/>
      <c r="AF843" s="1"/>
      <c r="AG843" s="1"/>
      <c r="AH843" s="1"/>
      <c r="AI843" s="1"/>
      <c r="AJ843"/>
      <c r="AK843"/>
      <c r="AL843"/>
      <c r="AM843"/>
      <c r="AN843"/>
      <c r="AO843"/>
      <c r="AP843"/>
      <c r="AQ843"/>
      <c r="AR843"/>
      <c r="AS843"/>
      <c r="AT843"/>
      <c r="AU843"/>
      <c r="AV843"/>
      <c r="AW843"/>
      <c r="AX843"/>
      <c r="AY843"/>
      <c r="AZ843"/>
      <c r="BA843"/>
      <c r="BB843"/>
      <c r="BC843"/>
      <c r="BD843"/>
      <c r="BE843"/>
      <c r="BF843"/>
      <c r="BG843"/>
    </row>
    <row r="844" spans="31:59" x14ac:dyDescent="0.4">
      <c r="AE844"/>
      <c r="AF844" s="1"/>
      <c r="AG844" s="1"/>
      <c r="AH844" s="1"/>
      <c r="AI844" s="1"/>
      <c r="AJ844"/>
      <c r="AK844"/>
      <c r="AL844"/>
      <c r="AM844"/>
      <c r="AN844"/>
      <c r="AO844"/>
      <c r="AP844"/>
      <c r="AQ844"/>
      <c r="AR844"/>
      <c r="AS844"/>
      <c r="AT844"/>
      <c r="AU844"/>
      <c r="AV844"/>
      <c r="AW844"/>
      <c r="AX844"/>
      <c r="AY844"/>
      <c r="AZ844"/>
      <c r="BA844"/>
      <c r="BB844"/>
      <c r="BC844"/>
      <c r="BD844"/>
      <c r="BE844"/>
      <c r="BF844"/>
      <c r="BG844"/>
    </row>
    <row r="845" spans="31:59" x14ac:dyDescent="0.4">
      <c r="AE845"/>
      <c r="AF845" s="1"/>
      <c r="AG845" s="1"/>
      <c r="AH845" s="1"/>
      <c r="AI845" s="1"/>
      <c r="AJ845"/>
      <c r="AK845"/>
      <c r="AL845"/>
      <c r="AM845"/>
      <c r="AN845"/>
      <c r="AO845"/>
      <c r="AP845"/>
      <c r="AQ845"/>
      <c r="AR845"/>
      <c r="AS845"/>
      <c r="AT845"/>
      <c r="AU845"/>
      <c r="AV845"/>
      <c r="AW845"/>
      <c r="AX845"/>
      <c r="AY845"/>
      <c r="AZ845"/>
      <c r="BA845"/>
      <c r="BB845"/>
      <c r="BC845"/>
      <c r="BD845"/>
      <c r="BE845"/>
      <c r="BF845"/>
      <c r="BG845"/>
    </row>
    <row r="846" spans="31:59" x14ac:dyDescent="0.4">
      <c r="AE846"/>
      <c r="AF846" s="1"/>
      <c r="AG846" s="1"/>
      <c r="AH846" s="1"/>
      <c r="AI846" s="1"/>
      <c r="AJ846"/>
      <c r="AK846"/>
      <c r="AL846"/>
      <c r="AM846"/>
      <c r="AN846"/>
      <c r="AO846"/>
      <c r="AP846"/>
      <c r="AQ846"/>
      <c r="AR846"/>
      <c r="AS846"/>
      <c r="AT846"/>
      <c r="AU846"/>
      <c r="AV846"/>
      <c r="AW846"/>
      <c r="AX846"/>
      <c r="AY846"/>
      <c r="AZ846"/>
      <c r="BA846"/>
      <c r="BB846"/>
      <c r="BC846"/>
      <c r="BD846"/>
      <c r="BE846"/>
      <c r="BF846"/>
      <c r="BG846"/>
    </row>
    <row r="847" spans="31:59" x14ac:dyDescent="0.4">
      <c r="AE847"/>
      <c r="AF847" s="1"/>
      <c r="AG847" s="1"/>
      <c r="AH847" s="1"/>
      <c r="AI847" s="1"/>
      <c r="AJ847"/>
      <c r="AK847"/>
      <c r="AL847"/>
      <c r="AM847"/>
      <c r="AN847"/>
      <c r="AO847"/>
      <c r="AP847"/>
      <c r="AQ847"/>
      <c r="AR847"/>
      <c r="AS847"/>
      <c r="AT847"/>
      <c r="AU847"/>
      <c r="AV847"/>
      <c r="AW847"/>
      <c r="AX847"/>
      <c r="AY847"/>
      <c r="AZ847"/>
      <c r="BA847"/>
      <c r="BB847"/>
      <c r="BC847"/>
      <c r="BD847"/>
      <c r="BE847"/>
      <c r="BF847"/>
      <c r="BG847"/>
    </row>
    <row r="848" spans="31:59" x14ac:dyDescent="0.4">
      <c r="AE848"/>
      <c r="AF848" s="1"/>
      <c r="AG848" s="1"/>
      <c r="AH848" s="1"/>
      <c r="AI848" s="1"/>
      <c r="AJ848"/>
      <c r="AK848"/>
      <c r="AL848"/>
      <c r="AM848"/>
      <c r="AN848"/>
      <c r="AO848"/>
      <c r="AP848"/>
      <c r="AQ848"/>
      <c r="AR848"/>
      <c r="AS848"/>
      <c r="AT848"/>
      <c r="AU848"/>
      <c r="AV848"/>
      <c r="AW848"/>
      <c r="AX848"/>
      <c r="AY848"/>
      <c r="AZ848"/>
      <c r="BA848"/>
      <c r="BB848"/>
      <c r="BC848"/>
      <c r="BD848"/>
      <c r="BE848"/>
      <c r="BF848"/>
      <c r="BG848"/>
    </row>
    <row r="849" spans="31:59" x14ac:dyDescent="0.4">
      <c r="AE849"/>
      <c r="AF849" s="1"/>
      <c r="AG849" s="1"/>
      <c r="AH849" s="1"/>
      <c r="AI849" s="1"/>
      <c r="AJ849"/>
      <c r="AK849"/>
      <c r="AL849"/>
      <c r="AM849"/>
      <c r="AN849"/>
      <c r="AO849"/>
      <c r="AP849"/>
      <c r="AQ849"/>
      <c r="AR849"/>
      <c r="AS849"/>
      <c r="AT849"/>
      <c r="AU849"/>
      <c r="AV849"/>
      <c r="AW849"/>
      <c r="AX849"/>
      <c r="AY849"/>
      <c r="AZ849"/>
      <c r="BA849"/>
      <c r="BB849"/>
      <c r="BC849"/>
      <c r="BD849"/>
      <c r="BE849"/>
      <c r="BF849"/>
      <c r="BG849"/>
    </row>
  </sheetData>
  <mergeCells count="30">
    <mergeCell ref="U3:AD3"/>
    <mergeCell ref="AA4:AD4"/>
    <mergeCell ref="W4:Z4"/>
    <mergeCell ref="AA13:AA15"/>
    <mergeCell ref="AB13:AB15"/>
    <mergeCell ref="AC13:AC15"/>
    <mergeCell ref="AD13:AD15"/>
    <mergeCell ref="U13:Z15"/>
    <mergeCell ref="L3:O3"/>
    <mergeCell ref="P3:S3"/>
    <mergeCell ref="J3:K4"/>
    <mergeCell ref="B1:I1"/>
    <mergeCell ref="B4:H4"/>
    <mergeCell ref="B6:H7"/>
    <mergeCell ref="J5:K5"/>
    <mergeCell ref="J7:K7"/>
    <mergeCell ref="A6:A7"/>
    <mergeCell ref="B9:H10"/>
    <mergeCell ref="A9:A10"/>
    <mergeCell ref="C14:F14"/>
    <mergeCell ref="C15:F15"/>
    <mergeCell ref="H14:K14"/>
    <mergeCell ref="H15:K15"/>
    <mergeCell ref="P13:S15"/>
    <mergeCell ref="L13:O15"/>
    <mergeCell ref="AF12:AF15"/>
    <mergeCell ref="AG6:AJ7"/>
    <mergeCell ref="AG4:AJ5"/>
    <mergeCell ref="AF4:AF5"/>
    <mergeCell ref="AF6:AF7"/>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Sheet1!$A$1:$A$14</xm:f>
          </x14:formula1>
          <xm:sqref>C17:K17</xm:sqref>
        </x14:dataValidation>
        <x14:dataValidation type="list" allowBlank="1" showInputMessage="1" showErrorMessage="1" xr:uid="{00000000-0002-0000-0200-000001000000}">
          <x14:formula1>
            <xm:f>Sheet1!$C$2:$C$4</xm:f>
          </x14:formula1>
          <xm:sqref>AH12:AH15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B25" sqref="B25"/>
    </sheetView>
  </sheetViews>
  <sheetFormatPr defaultColWidth="11.42578125" defaultRowHeight="16.5" x14ac:dyDescent="0.4"/>
  <cols>
    <col min="1" max="1" width="22.42578125" customWidth="1"/>
    <col min="3" max="3" width="15" customWidth="1"/>
  </cols>
  <sheetData>
    <row r="1" spans="1:3" x14ac:dyDescent="0.4">
      <c r="A1" t="s">
        <v>199</v>
      </c>
    </row>
    <row r="2" spans="1:3" ht="18.75" x14ac:dyDescent="0.45">
      <c r="C2" s="3" t="s">
        <v>200</v>
      </c>
    </row>
    <row r="3" spans="1:3" ht="18.75" x14ac:dyDescent="0.45">
      <c r="A3" t="s">
        <v>67</v>
      </c>
      <c r="C3" s="3" t="s">
        <v>63</v>
      </c>
    </row>
    <row r="4" spans="1:3" ht="18.75" x14ac:dyDescent="0.45">
      <c r="A4" t="s">
        <v>68</v>
      </c>
      <c r="C4" s="3" t="s">
        <v>57</v>
      </c>
    </row>
    <row r="5" spans="1:3" x14ac:dyDescent="0.4">
      <c r="A5" t="s">
        <v>119</v>
      </c>
    </row>
    <row r="6" spans="1:3" x14ac:dyDescent="0.4">
      <c r="A6" t="s">
        <v>69</v>
      </c>
    </row>
    <row r="7" spans="1:3" x14ac:dyDescent="0.4">
      <c r="A7" t="s">
        <v>70</v>
      </c>
    </row>
    <row r="8" spans="1:3" x14ac:dyDescent="0.4">
      <c r="A8" t="s">
        <v>201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7E5D34-1308-4553-930C-B309F33FA920}">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40ff25b3-493e-4851-82b7-4e504def2eba"/>
    <ds:schemaRef ds:uri="030caf0d-19d7-4c1c-8941-0d7d4058697a"/>
    <ds:schemaRef ds:uri="http://www.w3.org/XML/1998/namespace"/>
    <ds:schemaRef ds:uri="http://purl.org/dc/elements/1.1/"/>
  </ds:schemaRefs>
</ds:datastoreItem>
</file>

<file path=customXml/itemProps2.xml><?xml version="1.0" encoding="utf-8"?>
<ds:datastoreItem xmlns:ds="http://schemas.openxmlformats.org/officeDocument/2006/customXml" ds:itemID="{6D549856-BEA4-4ADA-9CE3-F6C45BC81169}">
  <ds:schemaRefs>
    <ds:schemaRef ds:uri="http://schemas.microsoft.com/sharepoint/v3/contenttype/forms"/>
  </ds:schemaRefs>
</ds:datastoreItem>
</file>

<file path=customXml/itemProps3.xml><?xml version="1.0" encoding="utf-8"?>
<ds:datastoreItem xmlns:ds="http://schemas.openxmlformats.org/officeDocument/2006/customXml" ds:itemID="{0C5A14AD-8FC0-4C69-B5B6-9F3765C93C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Read me</vt:lpstr>
      <vt:lpstr>Paired sampling</vt:lpstr>
      <vt:lpstr>Independent sampling</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VT</dc:creator>
  <cp:keywords/>
  <dc:description/>
  <cp:lastModifiedBy>Ha Hoang</cp:lastModifiedBy>
  <cp:revision/>
  <dcterms:created xsi:type="dcterms:W3CDTF">2016-10-27T20:20:52Z</dcterms:created>
  <dcterms:modified xsi:type="dcterms:W3CDTF">2022-04-22T11:13:18Z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57600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