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codeName="ThisWorkbook"/>
  <mc:AlternateContent xmlns:mc="http://schemas.openxmlformats.org/markup-compatibility/2006">
    <mc:Choice Requires="x15">
      <x15ac:absPath xmlns:x15ac="http://schemas.microsoft.com/office/spreadsheetml/2010/11/ac" url="https://thegoldstandard1-my.sharepoint.com/personal/ema_cima_goldstandard_org/Documents/GoldStandard/GS4GlobalGoals/Standards Docs uploads/2022/CONSULTATION Tools and Templates meth RECH MECD SDWS Feb-Mars2022/FINALS 8 May2022/Safe Drinking Water Supply V1.0/"/>
    </mc:Choice>
  </mc:AlternateContent>
  <xr:revisionPtr revIDLastSave="70" documentId="13_ncr:1_{D3AB6080-3270-45EF-93BC-EFAA3FB6B66F}" xr6:coauthVersionLast="47" xr6:coauthVersionMax="47" xr10:uidLastSave="{A140C3C8-235E-42A1-A10C-A106D8F67481}"/>
  <bookViews>
    <workbookView xWindow="0" yWindow="500" windowWidth="28800" windowHeight="1584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MasterQ!$A$5:$Z$59</definedName>
    <definedName name="_xlnm._FilterDatabase" localSheetId="3" hidden="1">Report!$B$5:$I$50</definedName>
    <definedName name="_xlnm._FilterDatabase" localSheetId="2" hidden="1">'Survey Results Recording'!$B$8:$S$119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MasterQ!$E$30:$E$36</definedName>
    <definedName name="Q_63">MasterQ!$E$30:$E$36</definedName>
    <definedName name="Q_64" localSheetId="3">MasterQ!$E$38:$E$44</definedName>
    <definedName name="Q_64">MasterQ!$E$38:$E$44</definedName>
    <definedName name="Q_65" localSheetId="3">MasterQ!$E$46:$E$47</definedName>
    <definedName name="Q_65">MasterQ!$E$46:$E$47</definedName>
    <definedName name="Q_66" localSheetId="3">MasterQ!$E$49:$E$50</definedName>
    <definedName name="Q_66">MasterQ!$E$49:$E$50</definedName>
    <definedName name="Q_67" localSheetId="3">MasterQ!$E$52:$E$54</definedName>
    <definedName name="Q_67">MasterQ!$E$52:$E$54</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8" l="1"/>
  <c r="B46" i="8" l="1"/>
  <c r="B45" i="8"/>
  <c r="B44" i="8"/>
  <c r="B42" i="8"/>
  <c r="B41" i="8"/>
  <c r="B39" i="8"/>
  <c r="B38" i="8"/>
  <c r="B36" i="8"/>
  <c r="B35" i="8"/>
  <c r="B34" i="8"/>
  <c r="B33" i="8"/>
  <c r="B32" i="8"/>
  <c r="B31" i="8"/>
  <c r="B30" i="8"/>
  <c r="B28" i="8"/>
  <c r="B27" i="8"/>
  <c r="B26" i="8"/>
  <c r="B25" i="8"/>
  <c r="B24" i="8"/>
  <c r="B23" i="8"/>
  <c r="B22" i="8"/>
  <c r="B18" i="8"/>
  <c r="B17" i="8"/>
  <c r="B14" i="8"/>
  <c r="B13" i="8"/>
  <c r="B10" i="8"/>
  <c r="B9" i="8"/>
  <c r="B7" i="8"/>
  <c r="B8" i="8"/>
  <c r="E6" i="8"/>
  <c r="E15" i="8"/>
  <c r="E19" i="8"/>
  <c r="E22" i="8"/>
  <c r="E23" i="8"/>
  <c r="E24" i="8"/>
  <c r="E25" i="8"/>
  <c r="E26" i="8"/>
  <c r="E27" i="8"/>
  <c r="E28" i="8"/>
  <c r="E30" i="8"/>
  <c r="E31" i="8"/>
  <c r="E32" i="8"/>
  <c r="E33" i="8"/>
  <c r="E34" i="8"/>
  <c r="E35" i="8"/>
  <c r="E36" i="8"/>
  <c r="E38" i="8"/>
  <c r="E39" i="8"/>
  <c r="E41" i="8"/>
  <c r="E42" i="8"/>
  <c r="E44" i="8"/>
  <c r="E45" i="8"/>
  <c r="E46" i="8"/>
  <c r="E49" i="8"/>
  <c r="E50" i="8"/>
  <c r="B12" i="8" l="1"/>
  <c r="B15" i="8" s="1"/>
  <c r="B16" i="8" l="1"/>
  <c r="B19" i="8" s="1"/>
  <c r="S5" i="5" l="1"/>
  <c r="R5" i="5"/>
  <c r="Q5" i="5"/>
  <c r="P5" i="5"/>
  <c r="O5" i="5"/>
  <c r="N5" i="5"/>
  <c r="M5" i="5"/>
  <c r="L5" i="5"/>
  <c r="K5" i="5"/>
  <c r="J5" i="5"/>
  <c r="I5" i="5"/>
  <c r="H5" i="5"/>
  <c r="G5" i="5"/>
  <c r="F5" i="5"/>
  <c r="E5" i="5"/>
  <c r="D5" i="5"/>
  <c r="C5" i="5"/>
  <c r="E17" i="8" l="1"/>
  <c r="E18" i="8"/>
  <c r="E13" i="8"/>
  <c r="E14" i="8"/>
  <c r="E9" i="8"/>
  <c r="E10" i="8"/>
  <c r="E8" i="8"/>
  <c r="C54" i="4"/>
  <c r="C53" i="4"/>
  <c r="C52" i="4"/>
  <c r="C50" i="4"/>
  <c r="C49" i="4"/>
  <c r="C47" i="4"/>
  <c r="C46" i="4"/>
  <c r="C44" i="4"/>
  <c r="C43" i="4"/>
  <c r="C42" i="4"/>
  <c r="C41" i="4"/>
  <c r="C40" i="4"/>
  <c r="C39" i="4"/>
  <c r="C38" i="4"/>
  <c r="C36" i="4"/>
  <c r="C35" i="4"/>
  <c r="C34" i="4"/>
  <c r="C33" i="4"/>
  <c r="C32" i="4"/>
  <c r="C31" i="4"/>
  <c r="C30" i="4"/>
  <c r="C26" i="4"/>
  <c r="C25" i="4"/>
  <c r="C22" i="4"/>
  <c r="C21" i="4"/>
  <c r="C14" i="4"/>
  <c r="C15" i="4"/>
  <c r="C16" i="4"/>
  <c r="C17" i="4"/>
  <c r="C9" i="4"/>
  <c r="A1" i="4"/>
  <c r="C58" i="4"/>
  <c r="C57" i="4"/>
  <c r="C10" i="4" l="1"/>
  <c r="C11" i="4" l="1"/>
  <c r="C12" i="4" l="1"/>
  <c r="C13" i="4" l="1"/>
  <c r="C20" i="4" s="1"/>
  <c r="C23" i="4" s="1"/>
  <c r="C24" i="4" s="1"/>
  <c r="C27" i="4" l="1"/>
  <c r="B21" i="8" l="1"/>
  <c r="B29" i="8" s="1"/>
  <c r="B37" i="8" s="1"/>
  <c r="B40" i="8" s="1"/>
  <c r="B43" i="8" s="1"/>
  <c r="B48" i="8" l="1"/>
  <c r="C29" i="4" l="1"/>
  <c r="C37" i="4" s="1"/>
  <c r="C45" i="4" s="1"/>
  <c r="C48" i="4" l="1"/>
  <c r="C51" i="4" s="1"/>
  <c r="C56" i="4" l="1"/>
  <c r="D2" i="4" l="1"/>
</calcChain>
</file>

<file path=xl/sharedStrings.xml><?xml version="1.0" encoding="utf-8"?>
<sst xmlns="http://schemas.openxmlformats.org/spreadsheetml/2006/main" count="1990" uniqueCount="320">
  <si>
    <t>HS Survey Questionnaire</t>
  </si>
  <si>
    <r>
      <t xml:space="preserve">Version </t>
    </r>
    <r>
      <rPr>
        <b/>
        <sz val="11"/>
        <color theme="1"/>
        <rFont val="Verdana"/>
        <family val="2"/>
      </rPr>
      <t>1.0</t>
    </r>
  </si>
  <si>
    <r>
      <t xml:space="preserve">Released date </t>
    </r>
    <r>
      <rPr>
        <b/>
        <sz val="11"/>
        <color theme="1"/>
        <rFont val="Verdana"/>
        <family val="2"/>
      </rPr>
      <t>02/05/2022</t>
    </r>
  </si>
  <si>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</si>
  <si>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</si>
  <si>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t>HS Survey questionnaires</t>
  </si>
  <si>
    <t>Standard</t>
  </si>
  <si>
    <t>GS4GG</t>
  </si>
  <si>
    <t>Methodology</t>
  </si>
  <si>
    <t>Methodology for Emission Reductions From Safe Drinking Water Supply, V1</t>
  </si>
  <si>
    <t>Version</t>
  </si>
  <si>
    <t>1.0</t>
  </si>
  <si>
    <t>Date</t>
  </si>
  <si>
    <t>O</t>
  </si>
  <si>
    <t>If this option is selected, not any other option could be selected (First priority)</t>
  </si>
  <si>
    <t>o</t>
  </si>
  <si>
    <t>If this option is selected, other option(s) could be selected</t>
  </si>
  <si>
    <t>_______</t>
  </si>
  <si>
    <t>Text/number to fill</t>
  </si>
  <si>
    <t>Project type</t>
  </si>
  <si>
    <t>CWS</t>
  </si>
  <si>
    <t>Community water supply technologies</t>
  </si>
  <si>
    <t>Project Survey</t>
  </si>
  <si>
    <t>HS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</si>
  <si>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</si>
  <si>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</si>
  <si>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</si>
  <si>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</si>
  <si>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</si>
  <si>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</si>
  <si>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</si>
  <si>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</si>
  <si>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</si>
  <si>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</si>
  <si>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</si>
  <si>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</si>
  <si>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</si>
  <si>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</si>
  <si>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</si>
  <si>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</si>
  <si>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</si>
  <si>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</si>
  <si>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</si>
  <si>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</si>
  <si>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</si>
  <si>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</si>
  <si>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</si>
  <si>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</si>
  <si>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</si>
  <si>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</si>
  <si>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Hygiene survey</t>
  </si>
  <si>
    <t>Last year, did you or your family ever suffer from water-bourne diseases (diarrhea, eye pain, etc.) and how often does this occur?</t>
  </si>
  <si>
    <t>SDWS 20</t>
  </si>
  <si>
    <t>Never</t>
  </si>
  <si>
    <t>Everyday</t>
  </si>
  <si>
    <t>Weekly</t>
  </si>
  <si>
    <t>Several times per month</t>
  </si>
  <si>
    <t>Once per month</t>
  </si>
  <si>
    <t>Once every few months</t>
  </si>
  <si>
    <t xml:space="preserve">Other (specify) </t>
  </si>
  <si>
    <r>
      <t>Can you please show or tell me where members of your household/institutional premise (schools, etc.) most often wash their hands?   (</t>
    </r>
    <r>
      <rPr>
        <i/>
        <sz val="11"/>
        <rFont val="Verdana"/>
        <family val="2"/>
        <scheme val="minor"/>
      </rPr>
      <t>Handwashing facility: refers to a fixed or mobile device designed to contain, transport or regulate the flow of water to facilitate handwashing. Handwashing facilities include sinks with tap water, buckets with taps, tippy-taps, and jugs or basins designated for handwashing</t>
    </r>
    <r>
      <rPr>
        <sz val="11"/>
        <rFont val="Verdana"/>
        <family val="2"/>
        <scheme val="minor"/>
      </rPr>
      <t>)</t>
    </r>
  </si>
  <si>
    <t>Fixed facility observed (sink/tap)</t>
  </si>
  <si>
    <t>In dwelling</t>
  </si>
  <si>
    <t>In yard/plot</t>
  </si>
  <si>
    <t>Mobile object observed (bucket/jug/kettle)</t>
  </si>
  <si>
    <t>No handwashing place in dwelling/yard/plot</t>
  </si>
  <si>
    <t>No permission to see</t>
  </si>
  <si>
    <t>Other reason (specify)</t>
  </si>
  <si>
    <r>
      <t xml:space="preserve">If it is permitted to see, observe availability of water at the place for handwashing </t>
    </r>
    <r>
      <rPr>
        <i/>
        <sz val="11"/>
        <rFont val="Verdana"/>
        <family val="2"/>
        <scheme val="minor"/>
      </rPr>
      <t>(Verify by checking the tap/pump, or basin, bucket, water container or similar objects for presence of water)</t>
    </r>
  </si>
  <si>
    <t>Water is available</t>
  </si>
  <si>
    <t xml:space="preserve">Water is not available </t>
  </si>
  <si>
    <r>
      <t xml:space="preserve">Observe (if it is permitted to see) or ask  (if it is not permitted to see) about the availability of soap or detergent at the place for handwashing </t>
    </r>
    <r>
      <rPr>
        <i/>
        <sz val="11"/>
        <rFont val="Verdana"/>
        <family val="2"/>
        <scheme val="minor"/>
      </rPr>
      <t>(Soap: includes bar soap, liquid soap, powder detergent and soapy water. Ash, soil, sand or other traditional handwashing agents are less effective and do not count as ‘soap’)</t>
    </r>
  </si>
  <si>
    <t>Soap or detergent available</t>
  </si>
  <si>
    <t>Soap or detergent not available</t>
  </si>
  <si>
    <t>Record the type of soap observed Record all that apply</t>
  </si>
  <si>
    <t>Bar or Liquid soap</t>
  </si>
  <si>
    <t>Detergent (Powder / Liquid / Paste)</t>
  </si>
  <si>
    <t>Ash / Mud / Sand</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</si>
  <si>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</si>
  <si>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</si>
  <si>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</si>
  <si>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</si>
  <si>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</si>
  <si>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</si>
  <si>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</si>
  <si>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</si>
  <si>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</si>
  <si>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</si>
  <si>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Survey ID</t>
  </si>
  <si>
    <t>GPS location - Lat</t>
  </si>
  <si>
    <r>
      <t xml:space="preserve">Last year, did you or your family ever suffer from water-bourne diseases (diarrhea, eye pain, etc.) and how often does this occur? - </t>
    </r>
    <r>
      <rPr>
        <sz val="11"/>
        <color rgb="FFFF0000"/>
        <rFont val="Verdana"/>
        <family val="2"/>
        <scheme val="minor"/>
      </rPr>
      <t>OTHER</t>
    </r>
  </si>
  <si>
    <t xml:space="preserve">Can you please show or tell me where members of your household/institutional premise (schools, etc.) most often wash their hands? </t>
  </si>
  <si>
    <r>
      <t xml:space="preserve">Can you please show or tell me where members of your household/institutional premise (schools, etc.) most often wash their hands?   - </t>
    </r>
    <r>
      <rPr>
        <sz val="11"/>
        <color rgb="FFFF0000"/>
        <rFont val="Verdana"/>
        <family val="2"/>
        <scheme val="minor"/>
      </rPr>
      <t>OTHER</t>
    </r>
  </si>
  <si>
    <t>If it is permitted to see, observe availability of water at the place for handwashing (Verify by checking the tap/pump, or basin, bucket, water container or similar objects for presence of water)</t>
  </si>
  <si>
    <t>Observe (if it is permitted to see) or ask  (if it is not permitted to see) about the availability of soap or detergent at the place for handwashing (Soap: includes bar soap, liquid soap, powder detergent and soapy water. Ash, soil, sand or other traditio</t>
  </si>
  <si>
    <t>Ha Hoang</t>
  </si>
  <si>
    <t>BS001</t>
  </si>
  <si>
    <t>xyz</t>
  </si>
  <si>
    <t>aaa</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</si>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</sst>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 #,##0.00_-;_-* &quot;-&quot;??_-;_-@_-"/>
  </numFmts>
  <fonts count="44"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i/>
      <sz val="11"/>
      <name val="Arial"/>
      <family val="2"/>
    </font>
    <font>
      <b/>
      <sz val="16"/>
      <color theme="0"/>
      <name val="Verdana"/>
      <family val="2"/>
      <scheme val="minor"/>
    </font>
    <font>
      <i/>
      <sz val="11"/>
      <color theme="1"/>
      <name val="Verdana"/>
      <family val="2"/>
      <scheme val="minor"/>
    </font>
    <font>
      <sz val="11"/>
      <color theme="0"/>
      <name val="Arial"/>
      <family val="2"/>
    </font>
    <font>
      <sz val="11"/>
      <color theme="0"/>
      <name val="Verdana"/>
      <family val="2"/>
      <scheme val="minor"/>
    </font>
    <font>
      <sz val="11"/>
      <color theme="1"/>
      <name val="Arial"/>
      <family val="2"/>
    </font>
    <font>
      <sz val="11"/>
      <name val="Calibri"/>
      <family val="2"/>
    </font>
    <font>
      <sz val="11"/>
      <name val="Wingdings"/>
      <charset val="2"/>
    </font>
    <font>
      <i/>
      <sz val="11"/>
      <color theme="1"/>
      <name val="Arial"/>
      <family val="2"/>
    </font>
    <font>
      <sz val="11"/>
      <color theme="1"/>
      <name val="Avenir Book"/>
      <family val="2"/>
    </font>
    <font>
      <sz val="8"/>
      <name val="Verdana"/>
      <family val="2"/>
      <scheme val="minor"/>
    </font>
    <font>
      <b/>
      <sz val="18"/>
      <color theme="1"/>
      <name val="Arial"/>
      <family val="2"/>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2"/>
      <color theme="1"/>
      <name val="Verdana"/>
      <family val="2"/>
      <scheme val="minor"/>
    </font>
    <font>
      <b/>
      <sz val="12"/>
      <color rgb="FFFF0000"/>
      <name val="Verdana"/>
      <family val="2"/>
      <scheme val="minor"/>
    </font>
    <font>
      <sz val="11"/>
      <name val="Verdana"/>
      <family val="2"/>
      <scheme val="minor"/>
    </font>
    <font>
      <i/>
      <sz val="11"/>
      <color rgb="FFFF0000"/>
      <name val="Verdana"/>
      <family val="2"/>
      <scheme val="minor"/>
    </font>
    <font>
      <b/>
      <sz val="18"/>
      <color theme="1"/>
      <name val="Verdana"/>
      <family val="2"/>
      <scheme val="minor"/>
    </font>
    <font>
      <i/>
      <sz val="11"/>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sz val="11"/>
      <name val="Verdana"/>
      <family val="2"/>
      <scheme val="minor"/>
    </font>
    <font>
      <b/>
      <i/>
      <sz val="11"/>
      <name val="Verdana"/>
      <family val="2"/>
      <scheme val="minor"/>
    </font>
    <font>
      <sz val="10"/>
      <color theme="1"/>
      <name val="Verdana"/>
      <family val="2"/>
      <scheme val="minor"/>
    </font>
    <font>
      <sz val="11"/>
      <color theme="1" tint="4.9989318521683403E-2"/>
      <name val="Verdana"/>
      <family val="2"/>
      <scheme val="minor"/>
    </font>
    <font>
      <b/>
      <sz val="12"/>
      <color theme="1"/>
      <name val="Verdana"/>
      <family val="2"/>
      <scheme val="minor"/>
    </font>
    <font>
      <i/>
      <sz val="12"/>
      <color theme="1"/>
      <name val="Verdana"/>
      <family val="2"/>
      <scheme val="minor"/>
    </font>
    <font>
      <b/>
      <sz val="26"/>
      <color theme="1"/>
      <name val="Verdana"/>
      <family val="2"/>
      <scheme val="minor"/>
    </font>
    <font>
      <b/>
      <i/>
      <sz val="10"/>
      <color theme="1"/>
      <name val="Verdana"/>
      <family val="2"/>
      <scheme val="minor"/>
    </font>
    <font>
      <b/>
      <i/>
      <sz val="11"/>
      <color theme="0"/>
      <name val="Verdana"/>
      <family val="2"/>
      <scheme val="minor"/>
    </font>
    <font>
      <b/>
      <sz val="24"/>
      <color theme="4"/>
      <name val="Verdana"/>
      <family val="2"/>
      <scheme val="minor"/>
    </font>
    <font>
      <b/>
      <sz val="18"/>
      <color theme="4"/>
      <name val="Verdana"/>
      <family val="2"/>
    </font>
    <font>
      <b/>
      <sz val="18"/>
      <color theme="4"/>
      <name val="Verdana"/>
      <family val="2"/>
      <scheme val="minor"/>
    </font>
  </fonts>
  <fills count="14">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59999389629810485"/>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7" fillId="0" borderId="0"/>
  </cellStyleXfs>
  <cellXfs count="160">
    <xf numFmtId="0" fontId="0" fillId="0" borderId="0" xfId="0"/>
    <xf numFmtId="0" fontId="0" fillId="5" borderId="0" xfId="0" applyFill="1" applyAlignment="1">
      <alignment horizontal="center" vertical="center"/>
    </xf>
    <xf numFmtId="0" fontId="6" fillId="5" borderId="0" xfId="0" applyFont="1" applyFill="1" applyAlignment="1">
      <alignment horizontal="left" vertical="center"/>
    </xf>
    <xf numFmtId="165"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9" fillId="0" borderId="0" xfId="0" applyFont="1" applyAlignment="1">
      <alignment vertical="center"/>
    </xf>
    <xf numFmtId="0" fontId="9" fillId="0" borderId="0" xfId="0" applyFont="1"/>
    <xf numFmtId="0" fontId="7" fillId="0" borderId="0" xfId="0" applyFont="1" applyAlignment="1">
      <alignment vertical="center"/>
    </xf>
    <xf numFmtId="0" fontId="3" fillId="0" borderId="0" xfId="0" applyFont="1"/>
    <xf numFmtId="0" fontId="7" fillId="0" borderId="0" xfId="0" applyFont="1" applyAlignment="1">
      <alignment horizontal="left" vertical="center"/>
    </xf>
    <xf numFmtId="0" fontId="7" fillId="0" borderId="0" xfId="0" applyFont="1" applyAlignment="1">
      <alignment vertical="top"/>
    </xf>
    <xf numFmtId="0" fontId="9" fillId="0" borderId="0" xfId="0" applyFont="1" applyAlignment="1">
      <alignment vertical="top"/>
    </xf>
    <xf numFmtId="0" fontId="13" fillId="0" borderId="0" xfId="0" applyFont="1" applyAlignment="1" applyProtection="1">
      <alignment vertical="center"/>
      <protection locked="0"/>
    </xf>
    <xf numFmtId="0" fontId="13" fillId="5" borderId="0" xfId="0" applyFont="1" applyFill="1" applyAlignment="1" applyProtection="1">
      <alignment vertical="center"/>
      <protection locked="0"/>
    </xf>
    <xf numFmtId="0" fontId="8" fillId="10" borderId="1" xfId="0" applyFont="1" applyFill="1" applyBorder="1" applyAlignment="1">
      <alignment horizontal="center" vertical="center"/>
    </xf>
    <xf numFmtId="0" fontId="13" fillId="5" borderId="0" xfId="0" applyFont="1" applyFill="1" applyAlignment="1" applyProtection="1">
      <alignment vertical="center" wrapText="1"/>
      <protection locked="0"/>
    </xf>
    <xf numFmtId="0" fontId="13" fillId="3" borderId="1" xfId="0" applyFont="1" applyFill="1" applyBorder="1" applyAlignment="1" applyProtection="1">
      <alignment vertical="center" wrapText="1"/>
      <protection locked="0"/>
    </xf>
    <xf numFmtId="49" fontId="13" fillId="3" borderId="1" xfId="0" applyNumberFormat="1"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49" fontId="13" fillId="2" borderId="1" xfId="0" applyNumberFormat="1" applyFont="1" applyFill="1" applyBorder="1" applyAlignment="1" applyProtection="1">
      <alignment vertical="center" wrapText="1"/>
      <protection locked="0"/>
    </xf>
    <xf numFmtId="0" fontId="6" fillId="0" borderId="0" xfId="0" applyFont="1" applyAlignment="1">
      <alignment horizontal="left" vertical="center"/>
    </xf>
    <xf numFmtId="0" fontId="16" fillId="0" borderId="0" xfId="0" applyFont="1" applyAlignment="1">
      <alignment wrapText="1"/>
    </xf>
    <xf numFmtId="0" fontId="9" fillId="0" borderId="4" xfId="0" applyFont="1" applyBorder="1" applyAlignment="1">
      <alignment vertical="center"/>
    </xf>
    <xf numFmtId="0" fontId="10" fillId="6" borderId="4" xfId="0" applyFont="1" applyFill="1" applyBorder="1" applyAlignment="1">
      <alignment horizontal="center" vertical="top"/>
    </xf>
    <xf numFmtId="0" fontId="3" fillId="5" borderId="0" xfId="0" applyFont="1" applyFill="1" applyAlignment="1">
      <alignment vertical="center"/>
    </xf>
    <xf numFmtId="0" fontId="9" fillId="5" borderId="0" xfId="0" applyFont="1" applyFill="1" applyAlignment="1">
      <alignment vertical="center"/>
    </xf>
    <xf numFmtId="0" fontId="15" fillId="0" borderId="0" xfId="0" applyFont="1" applyAlignment="1">
      <alignment horizontal="centerContinuous" vertical="top" wrapText="1"/>
    </xf>
    <xf numFmtId="0" fontId="3" fillId="0" borderId="0" xfId="0" applyFont="1" applyAlignment="1">
      <alignment vertical="center"/>
    </xf>
    <xf numFmtId="0" fontId="3" fillId="8" borderId="0" xfId="0" applyFont="1" applyFill="1" applyAlignment="1">
      <alignment vertical="center"/>
    </xf>
    <xf numFmtId="0" fontId="11" fillId="7" borderId="0" xfId="0" applyFont="1" applyFill="1" applyAlignment="1">
      <alignment horizontal="center" vertical="center"/>
    </xf>
    <xf numFmtId="0" fontId="11" fillId="0" borderId="0" xfId="0" applyFont="1" applyAlignment="1">
      <alignment horizontal="center" vertical="center"/>
    </xf>
    <xf numFmtId="0" fontId="10" fillId="6" borderId="0" xfId="0" applyFont="1" applyFill="1" applyAlignment="1">
      <alignment horizontal="center" vertical="center"/>
    </xf>
    <xf numFmtId="0" fontId="10" fillId="0" borderId="0" xfId="0" applyFont="1" applyAlignment="1">
      <alignment horizontal="center" vertical="center"/>
    </xf>
    <xf numFmtId="0" fontId="9" fillId="0" borderId="9" xfId="0" applyFont="1" applyBorder="1" applyAlignment="1">
      <alignment vertical="center"/>
    </xf>
    <xf numFmtId="0" fontId="3" fillId="8" borderId="0" xfId="0" applyFont="1" applyFill="1"/>
    <xf numFmtId="0" fontId="20" fillId="0" borderId="0" xfId="0" applyFont="1"/>
    <xf numFmtId="0" fontId="0" fillId="0" borderId="6" xfId="0"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center" vertical="center"/>
    </xf>
    <xf numFmtId="0" fontId="23" fillId="5" borderId="0" xfId="0" applyFont="1" applyFill="1" applyAlignment="1">
      <alignment vertical="center"/>
    </xf>
    <xf numFmtId="0" fontId="0" fillId="5" borderId="0" xfId="0" applyFill="1" applyAlignment="1">
      <alignment vertical="center"/>
    </xf>
    <xf numFmtId="0" fontId="19" fillId="5" borderId="0" xfId="0" applyFont="1" applyFill="1" applyAlignment="1">
      <alignment vertical="center"/>
    </xf>
    <xf numFmtId="0" fontId="25" fillId="5" borderId="0" xfId="0" applyFont="1" applyFill="1" applyAlignment="1">
      <alignment vertical="center"/>
    </xf>
    <xf numFmtId="0" fontId="0" fillId="0" borderId="0" xfId="0" applyAlignment="1">
      <alignment vertical="center"/>
    </xf>
    <xf numFmtId="0" fontId="26" fillId="5" borderId="0" xfId="0" applyFont="1" applyFill="1" applyAlignment="1">
      <alignment vertical="center"/>
    </xf>
    <xf numFmtId="0" fontId="0" fillId="0" borderId="6" xfId="0" applyBorder="1"/>
    <xf numFmtId="0" fontId="27" fillId="0" borderId="0" xfId="0" applyFont="1" applyAlignment="1">
      <alignment horizontal="centerContinuous" vertical="top" wrapText="1"/>
    </xf>
    <xf numFmtId="0" fontId="16" fillId="0" borderId="0" xfId="0" applyFont="1" applyAlignment="1">
      <alignment horizontal="centerContinuous" vertical="top" wrapText="1"/>
    </xf>
    <xf numFmtId="0" fontId="28" fillId="5" borderId="6" xfId="0" applyFont="1" applyFill="1" applyBorder="1" applyAlignment="1">
      <alignment horizontal="center" vertical="center"/>
    </xf>
    <xf numFmtId="0" fontId="25" fillId="5" borderId="0" xfId="0" applyFont="1" applyFill="1" applyAlignment="1">
      <alignment horizontal="center" vertical="center"/>
    </xf>
    <xf numFmtId="164" fontId="25" fillId="5" borderId="0" xfId="2" applyFont="1" applyFill="1" applyBorder="1" applyAlignment="1">
      <alignment horizontal="right" vertical="center"/>
    </xf>
    <xf numFmtId="0" fontId="25" fillId="5" borderId="6" xfId="0" applyFont="1" applyFill="1" applyBorder="1" applyAlignment="1">
      <alignment horizontal="center" vertical="center"/>
    </xf>
    <xf numFmtId="0" fontId="25" fillId="5" borderId="0" xfId="0" applyFont="1" applyFill="1" applyAlignment="1">
      <alignment horizontal="left" vertical="center"/>
    </xf>
    <xf numFmtId="0" fontId="25" fillId="8" borderId="0" xfId="0" applyFont="1" applyFill="1" applyAlignment="1">
      <alignment vertical="center"/>
    </xf>
    <xf numFmtId="49" fontId="25" fillId="5" borderId="0" xfId="2" applyNumberFormat="1" applyFont="1" applyFill="1" applyBorder="1" applyAlignment="1">
      <alignment vertical="center"/>
    </xf>
    <xf numFmtId="0" fontId="25" fillId="9" borderId="6" xfId="0" applyFont="1" applyFill="1" applyBorder="1" applyAlignment="1">
      <alignment horizontal="center" vertical="center"/>
    </xf>
    <xf numFmtId="0" fontId="6" fillId="5" borderId="0" xfId="0" applyFont="1" applyFill="1" applyAlignment="1">
      <alignment vertical="center"/>
    </xf>
    <xf numFmtId="0" fontId="25" fillId="0" borderId="0" xfId="0" applyFont="1" applyAlignment="1">
      <alignment vertical="center"/>
    </xf>
    <xf numFmtId="0" fontId="25" fillId="0" borderId="0" xfId="0" applyFont="1"/>
    <xf numFmtId="0" fontId="25" fillId="0" borderId="0" xfId="0" applyFont="1" applyAlignment="1">
      <alignment horizontal="left" vertical="center" indent="2"/>
    </xf>
    <xf numFmtId="0" fontId="28" fillId="0" borderId="0" xfId="0" applyFont="1" applyAlignment="1">
      <alignment vertical="center"/>
    </xf>
    <xf numFmtId="0" fontId="25"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horizontal="center" vertical="center"/>
    </xf>
    <xf numFmtId="0" fontId="0" fillId="0" borderId="4" xfId="0" applyBorder="1" applyAlignment="1">
      <alignment vertical="center"/>
    </xf>
    <xf numFmtId="0" fontId="19" fillId="0" borderId="4" xfId="0" applyFont="1" applyBorder="1" applyAlignment="1">
      <alignment vertical="center"/>
    </xf>
    <xf numFmtId="0" fontId="25" fillId="5" borderId="4" xfId="0" applyFont="1" applyFill="1" applyBorder="1" applyAlignment="1">
      <alignment vertical="center"/>
    </xf>
    <xf numFmtId="0" fontId="26" fillId="0" borderId="4" xfId="0" applyFont="1" applyBorder="1" applyAlignment="1">
      <alignment vertical="center"/>
    </xf>
    <xf numFmtId="0" fontId="19" fillId="0" borderId="0" xfId="0" applyFont="1" applyAlignment="1">
      <alignment vertical="center"/>
    </xf>
    <xf numFmtId="0" fontId="26" fillId="0" borderId="0" xfId="0" applyFont="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29" fillId="0" borderId="0" xfId="0" applyFont="1" applyAlignment="1">
      <alignment vertical="center"/>
    </xf>
    <xf numFmtId="0" fontId="0" fillId="0" borderId="7" xfId="0" applyBorder="1" applyAlignment="1">
      <alignment vertical="center"/>
    </xf>
    <xf numFmtId="0" fontId="0" fillId="0" borderId="7" xfId="0" applyBorder="1"/>
    <xf numFmtId="0" fontId="30" fillId="5" borderId="0" xfId="0" applyFont="1" applyFill="1" applyAlignment="1">
      <alignment horizontal="center" vertical="center" wrapText="1"/>
    </xf>
    <xf numFmtId="0" fontId="31" fillId="5" borderId="0" xfId="0" applyFont="1" applyFill="1" applyAlignment="1">
      <alignment horizontal="left" vertical="center"/>
    </xf>
    <xf numFmtId="0" fontId="25" fillId="5" borderId="0" xfId="0" applyFont="1" applyFill="1" applyAlignment="1">
      <alignment vertical="center" wrapText="1"/>
    </xf>
    <xf numFmtId="0" fontId="25" fillId="5" borderId="7" xfId="0" applyFont="1" applyFill="1" applyBorder="1" applyAlignment="1">
      <alignment vertical="center"/>
    </xf>
    <xf numFmtId="0" fontId="32" fillId="5" borderId="0" xfId="0" applyFont="1" applyFill="1" applyAlignment="1">
      <alignment vertical="center" wrapText="1"/>
    </xf>
    <xf numFmtId="0" fontId="32" fillId="5" borderId="7" xfId="0" applyFont="1" applyFill="1" applyBorder="1" applyAlignment="1">
      <alignment vertical="center" wrapText="1"/>
    </xf>
    <xf numFmtId="0" fontId="32" fillId="0" borderId="0" xfId="0" applyFont="1" applyAlignment="1">
      <alignment vertical="center" wrapText="1"/>
    </xf>
    <xf numFmtId="0" fontId="33" fillId="5" borderId="0" xfId="0" applyFont="1" applyFill="1" applyAlignment="1">
      <alignment horizontal="left" vertical="center" wrapText="1"/>
    </xf>
    <xf numFmtId="0" fontId="8" fillId="0" borderId="0" xfId="0" applyFont="1" applyAlignment="1">
      <alignment vertical="center"/>
    </xf>
    <xf numFmtId="49" fontId="28" fillId="0" borderId="0" xfId="2" applyNumberFormat="1" applyFont="1" applyFill="1" applyBorder="1" applyAlignment="1">
      <alignment horizontal="center" vertical="center" wrapText="1"/>
    </xf>
    <xf numFmtId="0" fontId="25" fillId="0" borderId="0" xfId="0" applyFont="1" applyAlignment="1">
      <alignment horizontal="left" vertical="center" wrapText="1"/>
    </xf>
    <xf numFmtId="0" fontId="25" fillId="0" borderId="7" xfId="0" applyFont="1" applyBorder="1"/>
    <xf numFmtId="0" fontId="28" fillId="5" borderId="0" xfId="0" applyFont="1" applyFill="1" applyAlignment="1">
      <alignment horizontal="left" vertical="center"/>
    </xf>
    <xf numFmtId="0" fontId="25" fillId="0" borderId="7" xfId="0" applyFont="1" applyBorder="1" applyAlignment="1">
      <alignment vertical="center"/>
    </xf>
    <xf numFmtId="0" fontId="0" fillId="5" borderId="7" xfId="0" applyFill="1" applyBorder="1" applyAlignment="1">
      <alignment vertical="center"/>
    </xf>
    <xf numFmtId="0" fontId="6" fillId="0" borderId="0" xfId="0" applyFont="1" applyAlignment="1">
      <alignment horizontal="left" vertical="center" wrapText="1"/>
    </xf>
    <xf numFmtId="0" fontId="0" fillId="0" borderId="10" xfId="0" applyBorder="1" applyAlignment="1">
      <alignment vertical="center"/>
    </xf>
    <xf numFmtId="0" fontId="18" fillId="12" borderId="6" xfId="0" applyFont="1" applyFill="1" applyBorder="1" applyAlignment="1">
      <alignment horizontal="left" vertical="center"/>
    </xf>
    <xf numFmtId="0" fontId="8" fillId="12" borderId="0" xfId="0" applyFont="1" applyFill="1" applyAlignment="1">
      <alignment vertical="center"/>
    </xf>
    <xf numFmtId="0" fontId="8" fillId="12" borderId="0" xfId="0" applyFont="1" applyFill="1" applyAlignment="1">
      <alignment horizontal="left" vertical="center"/>
    </xf>
    <xf numFmtId="0" fontId="7" fillId="12" borderId="0" xfId="0" applyFont="1" applyFill="1" applyAlignment="1">
      <alignment vertical="center"/>
    </xf>
    <xf numFmtId="0" fontId="8" fillId="12" borderId="0" xfId="0" applyFont="1" applyFill="1" applyAlignment="1">
      <alignment vertical="center" wrapText="1"/>
    </xf>
    <xf numFmtId="0" fontId="8" fillId="12" borderId="7" xfId="0" applyFont="1" applyFill="1" applyBorder="1" applyAlignment="1">
      <alignment vertical="center"/>
    </xf>
    <xf numFmtId="0" fontId="35" fillId="5" borderId="0" xfId="0" applyFont="1" applyFill="1" applyAlignment="1">
      <alignment vertical="center" wrapText="1"/>
    </xf>
    <xf numFmtId="0" fontId="36" fillId="0" borderId="0" xfId="0" applyFont="1" applyAlignment="1" applyProtection="1">
      <alignment vertical="center"/>
      <protection locked="0"/>
    </xf>
    <xf numFmtId="0" fontId="37" fillId="0" borderId="0" xfId="0" applyFont="1" applyAlignment="1" applyProtection="1">
      <alignment horizontal="left" vertical="center"/>
      <protection locked="0"/>
    </xf>
    <xf numFmtId="0" fontId="0" fillId="0" borderId="0" xfId="0" applyAlignment="1" applyProtection="1">
      <alignment vertical="center"/>
      <protection locked="0"/>
    </xf>
    <xf numFmtId="0" fontId="0" fillId="5" borderId="0" xfId="0" applyFill="1" applyAlignment="1" applyProtection="1">
      <alignment vertical="center"/>
      <protection locked="0"/>
    </xf>
    <xf numFmtId="0" fontId="0" fillId="0" borderId="0" xfId="0" quotePrefix="1" applyAlignment="1" applyProtection="1">
      <alignment vertical="center"/>
      <protection locked="0"/>
    </xf>
    <xf numFmtId="0" fontId="0" fillId="4" borderId="0" xfId="0" applyFill="1" applyAlignment="1" applyProtection="1">
      <alignment vertical="center"/>
      <protection locked="0"/>
    </xf>
    <xf numFmtId="0" fontId="2" fillId="5" borderId="0" xfId="0" applyFont="1" applyFill="1" applyAlignment="1">
      <alignment horizontal="center" vertical="center"/>
    </xf>
    <xf numFmtId="0" fontId="0" fillId="10" borderId="1" xfId="0" applyFill="1" applyBorder="1" applyAlignment="1">
      <alignment horizontal="center" vertical="center"/>
    </xf>
    <xf numFmtId="0" fontId="0" fillId="13" borderId="1" xfId="0" applyFill="1" applyBorder="1" applyAlignment="1">
      <alignment vertical="center"/>
    </xf>
    <xf numFmtId="0" fontId="2"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0" fillId="6" borderId="1" xfId="0" applyFill="1" applyBorder="1" applyAlignment="1">
      <alignment horizontal="center" vertical="center" wrapText="1"/>
    </xf>
    <xf numFmtId="14" fontId="0" fillId="3" borderId="1" xfId="0" applyNumberFormat="1" applyFill="1" applyBorder="1" applyAlignment="1">
      <alignment vertical="center" wrapText="1"/>
    </xf>
    <xf numFmtId="0" fontId="0" fillId="3" borderId="1" xfId="0" applyFill="1" applyBorder="1" applyAlignment="1">
      <alignment vertical="center" wrapText="1"/>
    </xf>
    <xf numFmtId="49" fontId="0" fillId="3" borderId="1" xfId="0" applyNumberFormat="1" applyFill="1" applyBorder="1" applyAlignment="1">
      <alignment vertical="center" wrapText="1"/>
    </xf>
    <xf numFmtId="0" fontId="0" fillId="3" borderId="1" xfId="0" quotePrefix="1" applyFill="1" applyBorder="1" applyAlignment="1">
      <alignment vertical="center" wrapText="1"/>
    </xf>
    <xf numFmtId="14" fontId="0" fillId="2" borderId="1" xfId="0" applyNumberFormat="1" applyFill="1" applyBorder="1" applyAlignment="1">
      <alignment vertical="center" wrapText="1"/>
    </xf>
    <xf numFmtId="0" fontId="0" fillId="2" borderId="1" xfId="0" applyFill="1" applyBorder="1" applyAlignment="1">
      <alignment vertical="center" wrapText="1"/>
    </xf>
    <xf numFmtId="49" fontId="0" fillId="2" borderId="1" xfId="0" applyNumberFormat="1" applyFill="1" applyBorder="1" applyAlignment="1">
      <alignment vertical="center" wrapText="1"/>
    </xf>
    <xf numFmtId="0" fontId="0" fillId="2" borderId="1" xfId="0" quotePrefix="1" applyFill="1" applyBorder="1" applyAlignment="1">
      <alignment vertical="center" wrapText="1"/>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38" fillId="5" borderId="0" xfId="0" applyFont="1" applyFill="1" applyAlignment="1">
      <alignment horizontal="centerContinuous" vertical="center" wrapText="1"/>
    </xf>
    <xf numFmtId="0" fontId="0" fillId="5" borderId="0" xfId="0" applyFill="1" applyAlignment="1">
      <alignment horizontal="center" vertical="center" wrapText="1"/>
    </xf>
    <xf numFmtId="0" fontId="34" fillId="5" borderId="0" xfId="0" applyFont="1" applyFill="1" applyAlignment="1">
      <alignment horizontal="left" vertical="center"/>
    </xf>
    <xf numFmtId="0" fontId="39" fillId="5" borderId="0" xfId="0" applyFont="1" applyFill="1" applyAlignment="1">
      <alignment horizontal="left" vertical="center"/>
    </xf>
    <xf numFmtId="0" fontId="23" fillId="0" borderId="0" xfId="0" applyFont="1" applyAlignment="1" applyProtection="1">
      <alignment vertical="center"/>
      <protection locked="0"/>
    </xf>
    <xf numFmtId="0" fontId="0" fillId="11" borderId="0" xfId="0" applyFill="1" applyAlignment="1">
      <alignment horizontal="center" vertical="center"/>
    </xf>
    <xf numFmtId="0" fontId="0" fillId="7" borderId="0" xfId="0" applyFill="1" applyAlignment="1">
      <alignment horizontal="center" vertical="center"/>
    </xf>
    <xf numFmtId="0" fontId="6" fillId="0" borderId="0" xfId="0" applyFont="1" applyAlignment="1">
      <alignment horizontal="right" vertical="center"/>
    </xf>
    <xf numFmtId="0" fontId="0" fillId="8" borderId="0" xfId="0" applyFill="1" applyAlignment="1">
      <alignment horizontal="center" vertical="center"/>
    </xf>
    <xf numFmtId="0" fontId="25" fillId="0" borderId="0" xfId="0" applyFont="1" applyAlignment="1">
      <alignment horizontal="left" vertical="center"/>
    </xf>
    <xf numFmtId="0" fontId="28" fillId="0" borderId="0" xfId="0" applyFont="1" applyAlignment="1">
      <alignment horizontal="left" vertical="center"/>
    </xf>
    <xf numFmtId="0" fontId="18" fillId="12" borderId="0" xfId="0" applyFont="1" applyFill="1" applyAlignment="1">
      <alignment horizontal="center" vertical="center" wrapText="1"/>
    </xf>
    <xf numFmtId="0" fontId="40" fillId="12" borderId="0" xfId="0" applyFont="1" applyFill="1" applyAlignment="1">
      <alignment horizontal="left" vertical="center"/>
    </xf>
    <xf numFmtId="0" fontId="8" fillId="12" borderId="0" xfId="0" applyFont="1" applyFill="1" applyAlignment="1">
      <alignment horizontal="center" vertical="center"/>
    </xf>
    <xf numFmtId="0" fontId="41" fillId="0" borderId="6" xfId="0" applyFont="1" applyBorder="1" applyAlignment="1">
      <alignment horizontal="centerContinuous" vertical="top" wrapText="1"/>
    </xf>
    <xf numFmtId="0" fontId="5" fillId="12" borderId="2" xfId="0" applyFont="1" applyFill="1" applyBorder="1" applyAlignment="1">
      <alignment horizontal="centerContinuous" vertical="center"/>
    </xf>
    <xf numFmtId="0" fontId="42" fillId="0" borderId="0" xfId="0" applyFont="1"/>
    <xf numFmtId="0" fontId="38" fillId="5" borderId="0" xfId="0" applyFont="1" applyFill="1" applyAlignment="1">
      <alignment horizontal="center" vertical="center" wrapText="1"/>
    </xf>
    <xf numFmtId="0" fontId="0" fillId="12" borderId="1" xfId="0" applyFill="1" applyBorder="1" applyAlignment="1">
      <alignment vertical="center"/>
    </xf>
    <xf numFmtId="0" fontId="43" fillId="5" borderId="0" xfId="0" applyFont="1" applyFill="1" applyAlignment="1">
      <alignment horizontal="left" vertical="center"/>
    </xf>
    <xf numFmtId="0" fontId="20" fillId="0" borderId="0" xfId="0" applyFont="1" applyAlignment="1">
      <alignment horizontal="center"/>
    </xf>
    <xf numFmtId="0" fontId="21" fillId="0" borderId="0" xfId="0" applyFont="1" applyAlignment="1">
      <alignment vertical="center"/>
    </xf>
    <xf numFmtId="0" fontId="20" fillId="0" borderId="0" xfId="0" applyFont="1" applyAlignment="1">
      <alignment vertical="center"/>
    </xf>
    <xf numFmtId="49" fontId="28" fillId="9" borderId="0" xfId="2" applyNumberFormat="1" applyFont="1" applyFill="1" applyBorder="1" applyAlignment="1">
      <alignment horizontal="center" vertical="center" wrapText="1"/>
    </xf>
    <xf numFmtId="49" fontId="4" fillId="9" borderId="0" xfId="2" applyNumberFormat="1" applyFont="1" applyFill="1" applyBorder="1" applyAlignment="1">
      <alignment horizontal="center" vertical="center" wrapText="1"/>
    </xf>
    <xf numFmtId="49" fontId="28" fillId="9" borderId="7" xfId="2" applyNumberFormat="1" applyFont="1" applyFill="1" applyBorder="1" applyAlignment="1">
      <alignment horizontal="center" vertical="center" wrapText="1"/>
    </xf>
    <xf numFmtId="0" fontId="6" fillId="5" borderId="0" xfId="0" applyFont="1" applyFill="1" applyAlignment="1">
      <alignment horizontal="left" vertical="center" wrapText="1"/>
    </xf>
    <xf numFmtId="0" fontId="12"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25" fillId="0" borderId="0" xfId="0" applyFont="1" applyAlignment="1">
      <alignment horizontal="left" vertical="center" wrapText="1"/>
    </xf>
    <xf numFmtId="0" fontId="3" fillId="0" borderId="0" xfId="0" applyFont="1" applyAlignment="1">
      <alignment horizontal="left" vertical="center" wrapText="1"/>
    </xf>
    <xf numFmtId="0" fontId="25" fillId="0" borderId="7" xfId="0" applyFont="1" applyBorder="1" applyAlignment="1">
      <alignment horizontal="left"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0"/>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88900</xdr:rowOff>
    </xdr:from>
    <xdr:to>
      <xdr:col>1</xdr:col>
      <xdr:colOff>2755900</xdr:colOff>
      <xdr:row>5</xdr:row>
      <xdr:rowOff>93701</xdr:rowOff>
    </xdr:to>
    <xdr:pic>
      <xdr:nvPicPr>
        <xdr:cNvPr id="3" name="Picture 2">
          <a:extLst>
            <a:ext uri="{FF2B5EF4-FFF2-40B4-BE49-F238E27FC236}">
              <a16:creationId xmlns:a16="http://schemas.microsoft.com/office/drawing/2014/main" id="{60B7669F-9F20-42F3-8B0A-4C0C5E4132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152400" y="596900"/>
          <a:ext cx="2755900" cy="766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8"/>
  <sheetViews>
    <sheetView showGridLines="0" tabSelected="1" workbookViewId="0">
      <selection activeCell="B7" sqref="B7"/>
    </sheetView>
  </sheetViews>
  <sheetFormatPr baseColWidth="10" defaultColWidth="8.7109375" defaultRowHeight="14" x14ac:dyDescent="0.15"/>
  <cols>
    <col min="1" max="1" width="1.7109375" customWidth="1"/>
    <col min="2" max="2" width="32.42578125" customWidth="1"/>
    <col min="3" max="3" width="61.5703125" customWidth="1"/>
    <col min="4" max="4" width="54.5703125" customWidth="1"/>
  </cols>
  <sheetData>
    <row r="1" spans="1:5" ht="20" customHeight="1" x14ac:dyDescent="0.15">
      <c r="A1" s="40"/>
      <c r="B1" s="40"/>
      <c r="C1" s="40"/>
    </row>
    <row r="2" spans="1:5" ht="20" customHeight="1" x14ac:dyDescent="0.15">
      <c r="A2" s="40"/>
      <c r="B2" s="40"/>
      <c r="C2" s="40"/>
    </row>
    <row r="3" spans="1:5" ht="20" customHeight="1" x14ac:dyDescent="0.15">
      <c r="A3" s="40"/>
      <c r="B3" s="148"/>
      <c r="C3" s="40"/>
    </row>
    <row r="4" spans="1:5" ht="20" customHeight="1" x14ac:dyDescent="0.15">
      <c r="A4" s="40"/>
      <c r="B4" s="148"/>
      <c r="C4" s="149"/>
    </row>
    <row r="5" spans="1:5" ht="20" customHeight="1" x14ac:dyDescent="0.15">
      <c r="A5" s="40"/>
      <c r="B5" s="148"/>
      <c r="C5" s="150"/>
    </row>
    <row r="6" spans="1:5" ht="20" customHeight="1" x14ac:dyDescent="0.15">
      <c r="A6" s="40"/>
      <c r="B6" s="148"/>
      <c r="C6" s="150"/>
    </row>
    <row r="7" spans="1:5" ht="45" customHeight="1" x14ac:dyDescent="0.25">
      <c r="A7" s="40"/>
      <c r="B7" s="144" t="s">
        <v>0</v>
      </c>
      <c r="C7" s="40"/>
    </row>
    <row r="8" spans="1:5" ht="20" customHeight="1" x14ac:dyDescent="0.15">
      <c r="A8" s="40"/>
      <c r="B8" s="40" t="s">
        <v>1</v>
      </c>
      <c r="C8" s="40"/>
    </row>
    <row r="9" spans="1:5" ht="20" customHeight="1" x14ac:dyDescent="0.15">
      <c r="A9" s="40"/>
      <c r="B9" s="40" t="s">
        <v>2</v>
      </c>
      <c r="C9" s="40"/>
    </row>
    <row r="10" spans="1:5" ht="20" customHeight="1" x14ac:dyDescent="0.15">
      <c r="B10" t="s">
        <v>3</v>
      </c>
    </row>
    <row r="11" spans="1:5" ht="20" customHeight="1" x14ac:dyDescent="0.15">
      <c r="B11" t="s">
        <v>4</v>
      </c>
      <c r="C11" s="1"/>
      <c r="D11" s="3"/>
      <c r="E11" s="1"/>
    </row>
    <row r="13" spans="1:5" ht="20" x14ac:dyDescent="0.15">
      <c r="B13" s="143" t="s">
        <v>5</v>
      </c>
      <c r="C13" s="143"/>
      <c r="D13" s="143"/>
      <c r="E13" s="143"/>
    </row>
    <row r="14" spans="1:5" x14ac:dyDescent="0.15">
      <c r="B14" s="4" t="s">
        <v>6</v>
      </c>
      <c r="C14" s="5" t="s">
        <v>7</v>
      </c>
      <c r="D14" s="4"/>
      <c r="E14" s="4"/>
    </row>
    <row r="15" spans="1:5" x14ac:dyDescent="0.15">
      <c r="B15" s="6" t="s">
        <v>8</v>
      </c>
      <c r="C15" s="7" t="s">
        <v>9</v>
      </c>
      <c r="D15" s="6"/>
      <c r="E15" s="6"/>
    </row>
    <row r="16" spans="1:5" x14ac:dyDescent="0.15">
      <c r="B16" s="4" t="s">
        <v>10</v>
      </c>
      <c r="C16" s="8" t="s">
        <v>11</v>
      </c>
      <c r="D16" s="4"/>
      <c r="E16" s="4"/>
    </row>
    <row r="17" spans="2:5" x14ac:dyDescent="0.15">
      <c r="B17" s="6" t="s">
        <v>12</v>
      </c>
      <c r="C17" s="9">
        <v>44683</v>
      </c>
      <c r="D17" s="6"/>
      <c r="E17" s="6"/>
    </row>
    <row r="18" spans="2:5" x14ac:dyDescent="0.15">
      <c r="B18" s="2"/>
      <c r="C18" s="1"/>
      <c r="D18" s="3"/>
      <c r="E18" s="1"/>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Z61"/>
  <sheetViews>
    <sheetView showGridLines="0" zoomScale="85" zoomScaleNormal="85" workbookViewId="0">
      <pane xSplit="3" ySplit="5" topLeftCell="D6" activePane="bottomRight" state="frozen"/>
      <selection pane="topRight" activeCell="C29" sqref="C29:G29"/>
      <selection pane="bottomLeft" activeCell="C29" sqref="C29:G29"/>
      <selection pane="bottomRight" activeCell="D48" sqref="D48:U48"/>
    </sheetView>
  </sheetViews>
  <sheetFormatPr baseColWidth="10" defaultColWidth="8.85546875" defaultRowHeight="14" x14ac:dyDescent="0.15"/>
  <cols>
    <col min="1" max="1" width="1.42578125" style="12" customWidth="1"/>
    <col min="2" max="2" width="4.42578125" style="12" customWidth="1"/>
    <col min="3" max="3" width="4.7109375" style="69" customWidth="1"/>
    <col min="4" max="4" width="31.85546875" style="48" customWidth="1"/>
    <col min="5" max="5" width="8.5703125" style="48" customWidth="1"/>
    <col min="6" max="6" width="11.140625" style="48" customWidth="1"/>
    <col min="7" max="14" width="5" style="48" customWidth="1"/>
    <col min="15" max="16" width="6" style="48" customWidth="1"/>
    <col min="17" max="17" width="9.5703125" style="10" customWidth="1"/>
    <col min="18" max="18" width="0.7109375" style="10" customWidth="1"/>
    <col min="19" max="19" width="9.5703125" style="48" customWidth="1"/>
    <col min="20" max="20" width="4.140625" style="48" customWidth="1"/>
    <col min="21" max="24" width="5.28515625" style="48" customWidth="1"/>
    <col min="25" max="25" width="2.28515625" customWidth="1"/>
    <col min="26" max="26" width="47" style="25" customWidth="1"/>
    <col min="27" max="16384" width="8.85546875" style="10"/>
  </cols>
  <sheetData>
    <row r="1" spans="1:26" ht="15" x14ac:dyDescent="0.15">
      <c r="A1" s="10">
        <f>MAX(A8:A641)-COUNT(A8:A641)</f>
        <v>361</v>
      </c>
      <c r="B1" s="10"/>
      <c r="C1" s="76"/>
      <c r="D1" s="70"/>
      <c r="E1" s="28" t="s">
        <v>13</v>
      </c>
      <c r="F1" s="70" t="s">
        <v>14</v>
      </c>
      <c r="G1" s="70"/>
      <c r="H1" s="70"/>
      <c r="I1" s="70"/>
      <c r="J1" s="71"/>
      <c r="K1" s="70"/>
      <c r="L1" s="72"/>
      <c r="M1" s="70"/>
      <c r="N1" s="70"/>
      <c r="O1" s="73"/>
      <c r="P1" s="70"/>
      <c r="Q1" s="27"/>
      <c r="R1" s="27"/>
      <c r="S1" s="70"/>
      <c r="T1" s="70"/>
      <c r="U1" s="78"/>
      <c r="Z1" s="79"/>
    </row>
    <row r="2" spans="1:26" x14ac:dyDescent="0.15">
      <c r="C2" s="77"/>
      <c r="D2" s="48" t="str">
        <f>"# of Qs: "&amp;MAX(C:C)</f>
        <v># of Qs: 16</v>
      </c>
      <c r="E2" s="34" t="s">
        <v>15</v>
      </c>
      <c r="F2" s="48" t="s">
        <v>16</v>
      </c>
      <c r="J2" s="74"/>
      <c r="L2" s="47"/>
      <c r="N2" s="74"/>
      <c r="O2" s="75"/>
      <c r="P2" s="46"/>
      <c r="Q2" s="39" t="s">
        <v>17</v>
      </c>
      <c r="S2" s="48" t="s">
        <v>18</v>
      </c>
      <c r="U2" s="80"/>
      <c r="Z2" s="79"/>
    </row>
    <row r="3" spans="1:26" ht="16" x14ac:dyDescent="0.15">
      <c r="C3" s="41"/>
      <c r="D3" s="42" t="s">
        <v>19</v>
      </c>
      <c r="E3" s="43" t="s">
        <v>20</v>
      </c>
      <c r="F3" s="44" t="s">
        <v>21</v>
      </c>
      <c r="G3" s="45"/>
      <c r="H3" s="45"/>
      <c r="I3" s="45"/>
      <c r="J3" s="46"/>
      <c r="K3" s="45"/>
      <c r="L3" s="47"/>
      <c r="M3" s="45"/>
      <c r="O3" s="49"/>
      <c r="P3" s="46"/>
      <c r="U3" s="80"/>
      <c r="Z3" s="79"/>
    </row>
    <row r="4" spans="1:26" customFormat="1" ht="16" x14ac:dyDescent="0.15">
      <c r="C4" s="50"/>
      <c r="D4" s="42" t="s">
        <v>22</v>
      </c>
      <c r="E4" s="43" t="s">
        <v>23</v>
      </c>
      <c r="N4" s="48"/>
      <c r="P4" s="46"/>
      <c r="U4" s="81"/>
      <c r="Z4" s="79"/>
    </row>
    <row r="5" spans="1:26" s="16" customFormat="1" ht="47.25" customHeight="1" x14ac:dyDescent="0.25">
      <c r="A5" s="15"/>
      <c r="B5" s="15"/>
      <c r="C5" s="142" t="s">
        <v>24</v>
      </c>
      <c r="D5" s="51"/>
      <c r="E5" s="51"/>
      <c r="F5" s="51"/>
      <c r="G5" s="51"/>
      <c r="H5" s="51"/>
      <c r="I5" s="51"/>
      <c r="J5" s="52"/>
      <c r="K5" s="52"/>
      <c r="L5" s="52"/>
      <c r="M5" s="52"/>
      <c r="N5" s="52"/>
      <c r="O5" s="52"/>
      <c r="P5" s="52"/>
      <c r="Q5" s="31"/>
      <c r="R5" s="31"/>
      <c r="S5" s="51"/>
      <c r="T5" s="51"/>
      <c r="U5" s="81"/>
      <c r="V5" s="51"/>
      <c r="W5" s="51"/>
      <c r="X5" s="51"/>
      <c r="Y5" s="26"/>
      <c r="Z5" s="82" t="s">
        <v>25</v>
      </c>
    </row>
    <row r="6" spans="1:26" ht="6" customHeight="1" x14ac:dyDescent="0.15">
      <c r="C6" s="41"/>
      <c r="U6" s="80"/>
      <c r="Z6" s="83" t="s">
        <v>26</v>
      </c>
    </row>
    <row r="7" spans="1:26" ht="6" customHeight="1" x14ac:dyDescent="0.15">
      <c r="C7" s="53"/>
      <c r="D7" s="54"/>
      <c r="E7" s="55"/>
      <c r="F7" s="54"/>
      <c r="G7" s="54"/>
      <c r="H7" s="54"/>
      <c r="I7" s="54"/>
      <c r="J7" s="54"/>
      <c r="K7" s="54"/>
      <c r="L7" s="54"/>
      <c r="M7" s="54"/>
      <c r="N7" s="54"/>
      <c r="O7" s="47"/>
      <c r="P7" s="47"/>
      <c r="Q7" s="29"/>
      <c r="R7" s="32"/>
      <c r="S7" s="47"/>
      <c r="T7" s="84"/>
      <c r="U7" s="85"/>
      <c r="V7" s="62"/>
      <c r="W7" s="62"/>
      <c r="X7" s="62"/>
      <c r="Z7" s="83" t="s">
        <v>26</v>
      </c>
    </row>
    <row r="8" spans="1:26" x14ac:dyDescent="0.15">
      <c r="A8" s="14">
        <v>1</v>
      </c>
      <c r="B8" s="14">
        <v>1</v>
      </c>
      <c r="C8" s="56">
        <v>1</v>
      </c>
      <c r="D8" s="57" t="s">
        <v>27</v>
      </c>
      <c r="E8" s="58" t="s">
        <v>17</v>
      </c>
      <c r="F8" s="57"/>
      <c r="G8" s="57"/>
      <c r="H8" s="57"/>
      <c r="I8" s="57"/>
      <c r="J8" s="57"/>
      <c r="K8" s="57"/>
      <c r="L8" s="47"/>
      <c r="M8" s="47"/>
      <c r="N8" s="47"/>
      <c r="O8" s="47"/>
      <c r="P8" s="47"/>
      <c r="Q8" s="29"/>
      <c r="R8" s="32"/>
      <c r="S8" s="47"/>
      <c r="T8" s="84"/>
      <c r="U8" s="85"/>
      <c r="V8" s="62"/>
      <c r="W8" s="62"/>
      <c r="X8" s="62"/>
      <c r="Z8" s="2" t="s">
        <v>26</v>
      </c>
    </row>
    <row r="9" spans="1:26" x14ac:dyDescent="0.15">
      <c r="A9" s="14">
        <v>2</v>
      </c>
      <c r="B9" s="14">
        <v>2</v>
      </c>
      <c r="C9" s="56">
        <f>IF(D9&lt;&gt;"",_xlfn.AGGREGATE(4,5,$C$8:C8)+1,"")</f>
        <v>2</v>
      </c>
      <c r="D9" s="57" t="s">
        <v>28</v>
      </c>
      <c r="E9" s="58" t="s">
        <v>17</v>
      </c>
      <c r="F9" s="57"/>
      <c r="G9" s="57"/>
      <c r="H9" s="57"/>
      <c r="I9" s="57"/>
      <c r="J9" s="57"/>
      <c r="K9" s="57"/>
      <c r="L9" s="47"/>
      <c r="M9" s="47"/>
      <c r="N9" s="47"/>
      <c r="O9" s="47"/>
      <c r="P9" s="47"/>
      <c r="Q9" s="29"/>
      <c r="R9" s="32"/>
      <c r="S9" s="47"/>
      <c r="T9" s="84"/>
      <c r="U9" s="85"/>
      <c r="V9" s="62"/>
      <c r="W9" s="62"/>
      <c r="X9" s="62"/>
      <c r="Z9" s="2" t="s">
        <v>26</v>
      </c>
    </row>
    <row r="10" spans="1:26" x14ac:dyDescent="0.15">
      <c r="A10" s="14">
        <v>3</v>
      </c>
      <c r="B10" s="14">
        <v>3</v>
      </c>
      <c r="C10" s="56">
        <f>IF(D10&lt;&gt;"",_xlfn.AGGREGATE(4,5,$C$8:C9)+1,"")</f>
        <v>3</v>
      </c>
      <c r="D10" s="57" t="s">
        <v>29</v>
      </c>
      <c r="E10" s="58" t="s">
        <v>17</v>
      </c>
      <c r="F10" s="57"/>
      <c r="G10" s="57"/>
      <c r="H10" s="57"/>
      <c r="I10" s="57"/>
      <c r="J10" s="57"/>
      <c r="K10" s="57"/>
      <c r="L10" s="47"/>
      <c r="M10" s="47"/>
      <c r="N10" s="47"/>
      <c r="O10" s="47"/>
      <c r="P10" s="47"/>
      <c r="Q10" s="29"/>
      <c r="R10" s="32"/>
      <c r="S10" s="47"/>
      <c r="T10" s="84"/>
      <c r="U10" s="85"/>
      <c r="V10" s="62"/>
      <c r="W10" s="62"/>
      <c r="X10" s="62"/>
      <c r="Z10" s="2" t="s">
        <v>26</v>
      </c>
    </row>
    <row r="11" spans="1:26" x14ac:dyDescent="0.15">
      <c r="A11" s="14">
        <v>4</v>
      </c>
      <c r="B11" s="14">
        <v>4</v>
      </c>
      <c r="C11" s="56">
        <f>IF(D11&lt;&gt;"",_xlfn.AGGREGATE(4,5,$C$8:C10)+1,"")</f>
        <v>4</v>
      </c>
      <c r="D11" s="57" t="s">
        <v>30</v>
      </c>
      <c r="E11" s="58" t="s">
        <v>17</v>
      </c>
      <c r="F11" s="47"/>
      <c r="G11" s="47"/>
      <c r="H11" s="47"/>
      <c r="I11" s="47"/>
      <c r="J11" s="47"/>
      <c r="K11" s="47"/>
      <c r="L11" s="47"/>
      <c r="M11" s="47"/>
      <c r="N11" s="47"/>
      <c r="O11" s="47"/>
      <c r="P11" s="47"/>
      <c r="Q11" s="29"/>
      <c r="R11" s="32"/>
      <c r="S11" s="47"/>
      <c r="T11" s="47"/>
      <c r="U11" s="85"/>
      <c r="V11" s="62"/>
      <c r="W11" s="62"/>
      <c r="X11" s="62"/>
      <c r="Z11" s="2" t="s">
        <v>26</v>
      </c>
    </row>
    <row r="12" spans="1:26" x14ac:dyDescent="0.15">
      <c r="A12" s="14">
        <v>5</v>
      </c>
      <c r="B12" s="14">
        <v>5</v>
      </c>
      <c r="C12" s="56">
        <f>IF(D12&lt;&gt;"",_xlfn.AGGREGATE(4,5,$C$8:C11)+1,"")</f>
        <v>5</v>
      </c>
      <c r="D12" s="57" t="s">
        <v>31</v>
      </c>
      <c r="E12" s="57"/>
      <c r="F12" s="47"/>
      <c r="G12" s="47"/>
      <c r="H12" s="47"/>
      <c r="I12" s="47"/>
      <c r="J12" s="47"/>
      <c r="K12" s="47"/>
      <c r="L12" s="47" t="s">
        <v>32</v>
      </c>
      <c r="M12" s="58" t="s">
        <v>17</v>
      </c>
      <c r="N12" s="47"/>
      <c r="O12" s="47"/>
      <c r="P12" s="47" t="s">
        <v>33</v>
      </c>
      <c r="Q12" s="33" t="s">
        <v>17</v>
      </c>
      <c r="R12" s="32"/>
      <c r="S12" s="47"/>
      <c r="T12" s="47"/>
      <c r="U12" s="85"/>
      <c r="V12" s="62"/>
      <c r="W12" s="62"/>
      <c r="X12" s="62"/>
      <c r="Z12" s="2" t="s">
        <v>26</v>
      </c>
    </row>
    <row r="13" spans="1:26" ht="15" x14ac:dyDescent="0.15">
      <c r="A13" s="14">
        <v>6</v>
      </c>
      <c r="B13" s="14">
        <v>6</v>
      </c>
      <c r="C13" s="56">
        <f>IF(D13&lt;&gt;"",_xlfn.AGGREGATE(4,5,$C$8:C12)+1,"")</f>
        <v>6</v>
      </c>
      <c r="D13" s="47" t="s">
        <v>34</v>
      </c>
      <c r="E13" s="47"/>
      <c r="F13" s="47"/>
      <c r="G13" s="47"/>
      <c r="H13" s="47"/>
      <c r="I13" s="47"/>
      <c r="J13" s="47"/>
      <c r="K13" s="47"/>
      <c r="L13" s="47"/>
      <c r="M13" s="47"/>
      <c r="N13" s="47"/>
      <c r="O13" s="47"/>
      <c r="P13" s="47"/>
      <c r="Q13" s="29"/>
      <c r="R13" s="32"/>
      <c r="S13" s="47"/>
      <c r="T13" s="86"/>
      <c r="U13" s="87"/>
      <c r="V13" s="88"/>
      <c r="W13" s="88"/>
      <c r="X13" s="88"/>
      <c r="Z13" s="89" t="s">
        <v>35</v>
      </c>
    </row>
    <row r="14" spans="1:26" x14ac:dyDescent="0.15">
      <c r="A14" s="14">
        <v>7</v>
      </c>
      <c r="B14" s="14" t="s">
        <v>36</v>
      </c>
      <c r="C14" s="56" t="str">
        <f>IF(D14&lt;&gt;"",_xlfn.AGGREGATE(4,5,$C$8:C13)+1,"")</f>
        <v/>
      </c>
      <c r="D14" s="59"/>
      <c r="E14" s="47" t="s">
        <v>37</v>
      </c>
      <c r="F14" s="47"/>
      <c r="G14" s="47"/>
      <c r="H14" s="47"/>
      <c r="I14" s="47"/>
      <c r="J14" s="47"/>
      <c r="K14" s="47"/>
      <c r="L14" s="54"/>
      <c r="M14" s="47"/>
      <c r="N14" s="47"/>
      <c r="O14" s="47"/>
      <c r="P14" s="47"/>
      <c r="Q14" s="34" t="s">
        <v>15</v>
      </c>
      <c r="R14" s="35"/>
      <c r="S14" s="86"/>
      <c r="T14" s="86"/>
      <c r="U14" s="87"/>
      <c r="V14" s="88"/>
      <c r="W14" s="88"/>
      <c r="X14" s="88"/>
      <c r="Z14" s="2" t="s">
        <v>35</v>
      </c>
    </row>
    <row r="15" spans="1:26" x14ac:dyDescent="0.15">
      <c r="A15" s="14">
        <v>8</v>
      </c>
      <c r="B15" s="14" t="s">
        <v>36</v>
      </c>
      <c r="C15" s="56" t="str">
        <f>IF(D15&lt;&gt;"",_xlfn.AGGREGATE(4,5,$C$8:C14)+1,"")</f>
        <v/>
      </c>
      <c r="D15" s="59"/>
      <c r="E15" s="47" t="s">
        <v>38</v>
      </c>
      <c r="F15" s="47"/>
      <c r="G15" s="47"/>
      <c r="H15" s="47"/>
      <c r="I15" s="47"/>
      <c r="J15" s="47"/>
      <c r="K15" s="47"/>
      <c r="L15" s="54"/>
      <c r="M15" s="47"/>
      <c r="N15" s="47"/>
      <c r="O15" s="47"/>
      <c r="P15" s="47"/>
      <c r="Q15" s="34" t="s">
        <v>15</v>
      </c>
      <c r="R15" s="35"/>
      <c r="S15" s="86"/>
      <c r="T15" s="86"/>
      <c r="U15" s="87"/>
      <c r="V15" s="88"/>
      <c r="W15" s="88"/>
      <c r="X15" s="88"/>
      <c r="Z15" s="2" t="s">
        <v>35</v>
      </c>
    </row>
    <row r="16" spans="1:26" x14ac:dyDescent="0.15">
      <c r="A16" s="14">
        <v>9</v>
      </c>
      <c r="B16" s="14" t="s">
        <v>36</v>
      </c>
      <c r="C16" s="56" t="str">
        <f>IF(D16&lt;&gt;"",_xlfn.AGGREGATE(4,5,$C$8:C15)+1,"")</f>
        <v/>
      </c>
      <c r="D16" s="59"/>
      <c r="E16" s="47" t="s">
        <v>39</v>
      </c>
      <c r="F16" s="47"/>
      <c r="G16" s="47"/>
      <c r="H16" s="47"/>
      <c r="I16" s="47"/>
      <c r="J16" s="47"/>
      <c r="K16" s="47"/>
      <c r="L16" s="54"/>
      <c r="M16" s="47"/>
      <c r="N16" s="47"/>
      <c r="O16" s="47"/>
      <c r="P16" s="47"/>
      <c r="Q16" s="34" t="s">
        <v>15</v>
      </c>
      <c r="R16" s="35"/>
      <c r="S16" s="86"/>
      <c r="T16" s="86"/>
      <c r="U16" s="87"/>
      <c r="V16" s="88"/>
      <c r="W16" s="88"/>
      <c r="X16" s="88"/>
      <c r="Z16" s="2" t="s">
        <v>35</v>
      </c>
    </row>
    <row r="17" spans="1:26" x14ac:dyDescent="0.15">
      <c r="A17" s="14">
        <v>10</v>
      </c>
      <c r="B17" s="14" t="s">
        <v>36</v>
      </c>
      <c r="C17" s="56" t="str">
        <f>IF(D17&lt;&gt;"",_xlfn.AGGREGATE(4,5,$C$8:C16)+1,"")</f>
        <v/>
      </c>
      <c r="D17" s="59"/>
      <c r="E17" s="47"/>
      <c r="F17" s="47"/>
      <c r="G17" s="47"/>
      <c r="H17" s="47"/>
      <c r="I17" s="47"/>
      <c r="J17" s="47"/>
      <c r="K17" s="47"/>
      <c r="L17" s="54"/>
      <c r="M17" s="47"/>
      <c r="N17" s="47"/>
      <c r="O17" s="47"/>
      <c r="P17" s="47"/>
      <c r="Q17" s="29"/>
      <c r="R17" s="32"/>
      <c r="S17" s="86"/>
      <c r="T17" s="86"/>
      <c r="U17" s="87"/>
      <c r="V17" s="88"/>
      <c r="W17" s="88"/>
      <c r="X17" s="88"/>
      <c r="Z17" s="2" t="s">
        <v>35</v>
      </c>
    </row>
    <row r="18" spans="1:26" x14ac:dyDescent="0.15">
      <c r="A18" s="14">
        <v>11</v>
      </c>
      <c r="B18" s="14" t="s">
        <v>40</v>
      </c>
      <c r="C18" s="99" t="s">
        <v>40</v>
      </c>
      <c r="D18" s="100"/>
      <c r="E18" s="100"/>
      <c r="F18" s="101"/>
      <c r="G18" s="101"/>
      <c r="H18" s="101"/>
      <c r="I18" s="101"/>
      <c r="J18" s="101"/>
      <c r="K18" s="101"/>
      <c r="L18" s="100"/>
      <c r="M18" s="100"/>
      <c r="N18" s="100"/>
      <c r="O18" s="100"/>
      <c r="P18" s="100"/>
      <c r="Q18" s="102"/>
      <c r="R18" s="102"/>
      <c r="S18" s="100"/>
      <c r="T18" s="103"/>
      <c r="U18" s="104"/>
      <c r="V18" s="90"/>
      <c r="W18" s="90"/>
      <c r="X18" s="90"/>
      <c r="Z18" s="2" t="s">
        <v>26</v>
      </c>
    </row>
    <row r="19" spans="1:26" ht="75.75" customHeight="1" x14ac:dyDescent="0.15">
      <c r="A19" s="14">
        <v>12</v>
      </c>
      <c r="B19" s="14"/>
      <c r="C19" s="60"/>
      <c r="D19" s="151" t="s">
        <v>41</v>
      </c>
      <c r="E19" s="151"/>
      <c r="F19" s="151"/>
      <c r="G19" s="151"/>
      <c r="H19" s="151"/>
      <c r="I19" s="151"/>
      <c r="J19" s="151"/>
      <c r="K19" s="151"/>
      <c r="L19" s="151"/>
      <c r="M19" s="151"/>
      <c r="N19" s="151"/>
      <c r="O19" s="151"/>
      <c r="P19" s="151"/>
      <c r="Q19" s="152"/>
      <c r="R19" s="152"/>
      <c r="S19" s="151"/>
      <c r="T19" s="151"/>
      <c r="U19" s="153"/>
      <c r="V19" s="91"/>
      <c r="W19" s="91"/>
      <c r="X19" s="91"/>
      <c r="Z19" s="2" t="s">
        <v>26</v>
      </c>
    </row>
    <row r="20" spans="1:26" x14ac:dyDescent="0.15">
      <c r="A20" s="14">
        <v>13</v>
      </c>
      <c r="B20" s="14">
        <v>7</v>
      </c>
      <c r="C20" s="56">
        <f>IF(D20&lt;&gt;"",_xlfn.AGGREGATE(4,5,$C$8:C19)+1,"")</f>
        <v>7</v>
      </c>
      <c r="D20" s="59" t="s">
        <v>42</v>
      </c>
      <c r="E20" s="47"/>
      <c r="F20" s="47"/>
      <c r="G20" s="47"/>
      <c r="H20" s="47"/>
      <c r="I20" s="47"/>
      <c r="J20" s="47"/>
      <c r="K20" s="47"/>
      <c r="L20" s="54"/>
      <c r="M20" s="47"/>
      <c r="N20" s="47"/>
      <c r="O20" s="47"/>
      <c r="P20" s="47"/>
      <c r="Q20" s="29"/>
      <c r="R20" s="32"/>
      <c r="S20" s="86"/>
      <c r="T20" s="86"/>
      <c r="U20" s="87"/>
      <c r="V20" s="88"/>
      <c r="W20" s="88"/>
      <c r="X20" s="88"/>
      <c r="Z20" s="2" t="s">
        <v>26</v>
      </c>
    </row>
    <row r="21" spans="1:26" ht="15" x14ac:dyDescent="0.15">
      <c r="A21" s="14">
        <v>14</v>
      </c>
      <c r="B21" s="14" t="s">
        <v>36</v>
      </c>
      <c r="C21" s="56" t="str">
        <f>IF(D21&lt;&gt;"",_xlfn.AGGREGATE(4,5,$C$8:C20)+1,"")</f>
        <v/>
      </c>
      <c r="D21" s="59"/>
      <c r="E21" s="47" t="s">
        <v>43</v>
      </c>
      <c r="O21" s="47"/>
      <c r="P21" s="47"/>
      <c r="Q21" s="36" t="s">
        <v>13</v>
      </c>
      <c r="R21" s="37"/>
      <c r="T21" s="86"/>
      <c r="U21" s="87"/>
      <c r="V21" s="88"/>
      <c r="W21" s="88"/>
      <c r="X21" s="88"/>
      <c r="Z21" s="2" t="s">
        <v>26</v>
      </c>
    </row>
    <row r="22" spans="1:26" ht="15" x14ac:dyDescent="0.15">
      <c r="A22" s="14">
        <v>15</v>
      </c>
      <c r="B22" s="14" t="s">
        <v>36</v>
      </c>
      <c r="C22" s="56" t="str">
        <f>IF(D22&lt;&gt;"",_xlfn.AGGREGATE(4,5,$C$8:C21)+1,"")</f>
        <v/>
      </c>
      <c r="D22" s="59"/>
      <c r="E22" s="47" t="s">
        <v>44</v>
      </c>
      <c r="F22" s="61"/>
      <c r="G22" s="61"/>
      <c r="H22" s="61"/>
      <c r="I22" s="61"/>
      <c r="J22" s="61"/>
      <c r="K22" s="61"/>
      <c r="O22" s="47"/>
      <c r="P22" s="47"/>
      <c r="Q22" s="36" t="s">
        <v>13</v>
      </c>
      <c r="R22" s="37"/>
      <c r="T22" s="86"/>
      <c r="U22" s="87"/>
      <c r="V22" s="88"/>
      <c r="W22" s="88"/>
      <c r="X22" s="88"/>
      <c r="Z22" s="2" t="s">
        <v>26</v>
      </c>
    </row>
    <row r="23" spans="1:26" x14ac:dyDescent="0.15">
      <c r="A23" s="14">
        <v>16</v>
      </c>
      <c r="B23" s="14">
        <v>8</v>
      </c>
      <c r="C23" s="56">
        <f>IF(D23&lt;&gt;"",_xlfn.AGGREGATE(4,5,$C$8:C22)+1,"")</f>
        <v>8</v>
      </c>
      <c r="D23" s="57" t="s">
        <v>45</v>
      </c>
      <c r="F23"/>
      <c r="G23"/>
      <c r="H23"/>
      <c r="I23"/>
      <c r="J23"/>
      <c r="K23"/>
      <c r="L23" s="61"/>
      <c r="M23" s="47"/>
      <c r="N23" s="47"/>
      <c r="O23" s="47"/>
      <c r="P23" s="47"/>
      <c r="Q23" s="33" t="s">
        <v>17</v>
      </c>
      <c r="R23" s="32"/>
      <c r="S23" s="47"/>
      <c r="T23" s="84"/>
      <c r="U23" s="85"/>
      <c r="V23" s="62"/>
      <c r="W23" s="62"/>
      <c r="X23" s="62"/>
      <c r="Z23" s="2" t="s">
        <v>26</v>
      </c>
    </row>
    <row r="24" spans="1:26" x14ac:dyDescent="0.15">
      <c r="A24" s="14">
        <v>17</v>
      </c>
      <c r="B24" s="14">
        <v>9</v>
      </c>
      <c r="C24" s="56">
        <f>IF(D24&lt;&gt;"",_xlfn.AGGREGATE(4,5,$C$8:C23)+1,"")</f>
        <v>9</v>
      </c>
      <c r="D24" s="47" t="s">
        <v>46</v>
      </c>
      <c r="E24" s="47"/>
      <c r="F24" s="47"/>
      <c r="G24" s="47"/>
      <c r="H24" s="47"/>
      <c r="I24" s="47"/>
      <c r="J24" s="47"/>
      <c r="K24" s="47"/>
      <c r="M24" s="47"/>
      <c r="P24" s="47"/>
      <c r="Q24" s="29"/>
      <c r="R24" s="32"/>
      <c r="S24" s="47"/>
      <c r="T24" s="84"/>
      <c r="U24" s="85"/>
      <c r="V24" s="62"/>
      <c r="W24" s="62"/>
      <c r="X24" s="62"/>
      <c r="Z24" s="2" t="s">
        <v>26</v>
      </c>
    </row>
    <row r="25" spans="1:26" ht="15" x14ac:dyDescent="0.15">
      <c r="A25" s="14">
        <v>18</v>
      </c>
      <c r="B25" s="14" t="s">
        <v>36</v>
      </c>
      <c r="C25" s="56" t="str">
        <f>IF(D25&lt;&gt;"",_xlfn.AGGREGATE(4,5,$C$8:C24)+1,"")</f>
        <v/>
      </c>
      <c r="D25" s="47"/>
      <c r="E25" s="47" t="s">
        <v>47</v>
      </c>
      <c r="F25" s="47"/>
      <c r="G25" s="47"/>
      <c r="H25" s="47"/>
      <c r="I25" s="47"/>
      <c r="J25" s="47"/>
      <c r="K25" s="47"/>
      <c r="N25" s="47"/>
      <c r="O25" s="57"/>
      <c r="P25" s="47"/>
      <c r="Q25" s="36" t="s">
        <v>13</v>
      </c>
      <c r="R25" s="37"/>
      <c r="S25" s="47"/>
      <c r="T25" s="84"/>
      <c r="U25" s="85"/>
      <c r="V25" s="62"/>
      <c r="W25" s="62"/>
      <c r="X25" s="62"/>
      <c r="Z25" s="2" t="s">
        <v>26</v>
      </c>
    </row>
    <row r="26" spans="1:26" ht="15" x14ac:dyDescent="0.15">
      <c r="A26" s="14">
        <v>19</v>
      </c>
      <c r="B26" s="14" t="s">
        <v>36</v>
      </c>
      <c r="C26" s="56" t="str">
        <f>IF(D26&lt;&gt;"",_xlfn.AGGREGATE(4,5,$C$8:C25)+1,"")</f>
        <v/>
      </c>
      <c r="D26" s="47"/>
      <c r="E26" s="47" t="s">
        <v>48</v>
      </c>
      <c r="F26" s="47"/>
      <c r="G26" s="47"/>
      <c r="H26" s="47"/>
      <c r="I26" s="47"/>
      <c r="J26" s="47"/>
      <c r="K26" s="47"/>
      <c r="L26" s="47"/>
      <c r="N26" s="47"/>
      <c r="O26" s="57"/>
      <c r="P26" s="47"/>
      <c r="Q26" s="36" t="s">
        <v>13</v>
      </c>
      <c r="R26" s="37"/>
      <c r="S26" s="47"/>
      <c r="T26" s="84"/>
      <c r="U26" s="85"/>
      <c r="V26" s="62"/>
      <c r="W26" s="62"/>
      <c r="X26" s="62"/>
      <c r="Z26" s="2" t="s">
        <v>26</v>
      </c>
    </row>
    <row r="27" spans="1:26" x14ac:dyDescent="0.15">
      <c r="A27" s="14">
        <v>20</v>
      </c>
      <c r="B27" s="14">
        <v>10</v>
      </c>
      <c r="C27" s="56">
        <f>IF(D27&lt;&gt;"",_xlfn.AGGREGATE(4,5,$C$8:C26)+1,"")</f>
        <v>10</v>
      </c>
      <c r="D27" s="57" t="s">
        <v>49</v>
      </c>
      <c r="E27" s="57"/>
      <c r="F27" s="47"/>
      <c r="G27" s="47"/>
      <c r="H27" s="47"/>
      <c r="I27" s="47"/>
      <c r="J27" s="47"/>
      <c r="K27" s="47"/>
      <c r="M27" s="57"/>
      <c r="N27" s="47"/>
      <c r="O27" s="47"/>
      <c r="P27" s="47"/>
      <c r="Q27" s="33" t="s">
        <v>17</v>
      </c>
      <c r="R27" s="32"/>
      <c r="S27" s="47"/>
      <c r="T27" s="47"/>
      <c r="U27" s="85"/>
      <c r="V27" s="62"/>
      <c r="W27" s="62"/>
      <c r="X27" s="62"/>
      <c r="Z27" s="2" t="s">
        <v>26</v>
      </c>
    </row>
    <row r="28" spans="1:26" x14ac:dyDescent="0.15">
      <c r="A28" s="14">
        <v>341</v>
      </c>
      <c r="B28" s="14" t="s">
        <v>50</v>
      </c>
      <c r="C28" s="99" t="s">
        <v>50</v>
      </c>
      <c r="D28" s="100"/>
      <c r="E28" s="100"/>
      <c r="F28" s="101"/>
      <c r="G28" s="101"/>
      <c r="H28" s="101"/>
      <c r="I28" s="101"/>
      <c r="J28" s="101"/>
      <c r="K28" s="101"/>
      <c r="L28" s="100"/>
      <c r="M28" s="100"/>
      <c r="N28" s="100"/>
      <c r="O28" s="100"/>
      <c r="P28" s="100"/>
      <c r="Q28" s="102"/>
      <c r="R28" s="102"/>
      <c r="S28" s="100"/>
      <c r="T28" s="103"/>
      <c r="U28" s="104"/>
      <c r="V28" s="90"/>
      <c r="W28" s="90"/>
      <c r="X28" s="90"/>
      <c r="Z28" s="2" t="s">
        <v>26</v>
      </c>
    </row>
    <row r="29" spans="1:26" s="11" customFormat="1" x14ac:dyDescent="0.15">
      <c r="A29" s="14">
        <v>342</v>
      </c>
      <c r="B29" s="14">
        <v>63</v>
      </c>
      <c r="C29" s="56">
        <f>IF(D29&lt;&gt;"",_xlfn.AGGREGATE(4,5,$C$8:C28)+1,"")</f>
        <v>11</v>
      </c>
      <c r="D29" s="45" t="s">
        <v>51</v>
      </c>
      <c r="E29" s="45"/>
      <c r="F29" s="45"/>
      <c r="G29" s="45"/>
      <c r="H29" s="45"/>
      <c r="I29" s="45"/>
      <c r="J29" s="45"/>
      <c r="K29" s="45"/>
      <c r="L29"/>
      <c r="M29"/>
      <c r="N29"/>
      <c r="O29"/>
      <c r="P29"/>
      <c r="S29"/>
      <c r="T29"/>
      <c r="U29" s="81"/>
      <c r="V29"/>
      <c r="W29"/>
      <c r="X29"/>
      <c r="Y29"/>
      <c r="Z29" s="2" t="s">
        <v>52</v>
      </c>
    </row>
    <row r="30" spans="1:26" s="11" customFormat="1" ht="15" x14ac:dyDescent="0.15">
      <c r="A30" s="14">
        <v>343</v>
      </c>
      <c r="B30" s="14" t="s">
        <v>36</v>
      </c>
      <c r="C30" s="56" t="str">
        <f>IF(D30&lt;&gt;"",_xlfn.AGGREGATE(4,5,$C$8:C29)+1,"")</f>
        <v/>
      </c>
      <c r="D30" s="45"/>
      <c r="E30" s="47" t="s">
        <v>53</v>
      </c>
      <c r="F30"/>
      <c r="G30" s="45"/>
      <c r="H30" s="45"/>
      <c r="I30" s="45"/>
      <c r="J30" s="45"/>
      <c r="K30" s="45"/>
      <c r="L30"/>
      <c r="M30"/>
      <c r="N30"/>
      <c r="O30"/>
      <c r="P30"/>
      <c r="Q30" s="36" t="s">
        <v>13</v>
      </c>
      <c r="S30"/>
      <c r="T30"/>
      <c r="U30" s="81"/>
      <c r="V30"/>
      <c r="W30"/>
      <c r="X30"/>
      <c r="Y30"/>
      <c r="Z30" s="2" t="s">
        <v>52</v>
      </c>
    </row>
    <row r="31" spans="1:26" s="11" customFormat="1" ht="15" x14ac:dyDescent="0.15">
      <c r="A31" s="14">
        <v>344</v>
      </c>
      <c r="B31" s="14" t="s">
        <v>36</v>
      </c>
      <c r="C31" s="56" t="str">
        <f>IF(D31&lt;&gt;"",_xlfn.AGGREGATE(4,5,$C$8:C30)+1,"")</f>
        <v/>
      </c>
      <c r="D31" s="45"/>
      <c r="E31" s="47" t="s">
        <v>54</v>
      </c>
      <c r="F31"/>
      <c r="G31"/>
      <c r="H31" s="45"/>
      <c r="I31" s="45"/>
      <c r="J31" s="45"/>
      <c r="K31" s="45"/>
      <c r="L31"/>
      <c r="M31"/>
      <c r="N31"/>
      <c r="O31"/>
      <c r="P31"/>
      <c r="Q31" s="36" t="s">
        <v>13</v>
      </c>
      <c r="S31"/>
      <c r="T31"/>
      <c r="U31" s="81"/>
      <c r="V31"/>
      <c r="W31"/>
      <c r="X31"/>
      <c r="Y31"/>
      <c r="Z31" s="2" t="s">
        <v>52</v>
      </c>
    </row>
    <row r="32" spans="1:26" s="11" customFormat="1" ht="15" x14ac:dyDescent="0.15">
      <c r="A32" s="14">
        <v>345</v>
      </c>
      <c r="B32" s="14" t="s">
        <v>36</v>
      </c>
      <c r="C32" s="56" t="str">
        <f>IF(D32&lt;&gt;"",_xlfn.AGGREGATE(4,5,$C$8:C31)+1,"")</f>
        <v/>
      </c>
      <c r="D32" s="45"/>
      <c r="E32" s="47" t="s">
        <v>55</v>
      </c>
      <c r="F32"/>
      <c r="G32"/>
      <c r="H32" s="45"/>
      <c r="I32" s="45"/>
      <c r="J32" s="45"/>
      <c r="K32" s="45"/>
      <c r="L32"/>
      <c r="M32"/>
      <c r="N32"/>
      <c r="O32"/>
      <c r="P32"/>
      <c r="Q32" s="36" t="s">
        <v>13</v>
      </c>
      <c r="S32"/>
      <c r="T32"/>
      <c r="U32" s="81"/>
      <c r="V32"/>
      <c r="W32"/>
      <c r="X32"/>
      <c r="Y32"/>
      <c r="Z32" s="2" t="s">
        <v>52</v>
      </c>
    </row>
    <row r="33" spans="1:26" s="11" customFormat="1" ht="15" x14ac:dyDescent="0.15">
      <c r="A33" s="14">
        <v>346</v>
      </c>
      <c r="B33" s="14" t="s">
        <v>36</v>
      </c>
      <c r="C33" s="56" t="str">
        <f>IF(D33&lt;&gt;"",_xlfn.AGGREGATE(4,5,$C$8:C32)+1,"")</f>
        <v/>
      </c>
      <c r="D33" s="45"/>
      <c r="E33" s="47" t="s">
        <v>56</v>
      </c>
      <c r="F33"/>
      <c r="G33"/>
      <c r="H33" s="45"/>
      <c r="I33" s="45"/>
      <c r="J33" s="45"/>
      <c r="K33" s="45"/>
      <c r="L33"/>
      <c r="M33"/>
      <c r="N33"/>
      <c r="O33"/>
      <c r="P33"/>
      <c r="Q33" s="36" t="s">
        <v>13</v>
      </c>
      <c r="S33"/>
      <c r="T33"/>
      <c r="U33" s="81"/>
      <c r="V33"/>
      <c r="W33"/>
      <c r="X33"/>
      <c r="Y33"/>
      <c r="Z33" s="2" t="s">
        <v>52</v>
      </c>
    </row>
    <row r="34" spans="1:26" s="11" customFormat="1" ht="15" x14ac:dyDescent="0.15">
      <c r="A34" s="14">
        <v>347</v>
      </c>
      <c r="B34" s="14" t="s">
        <v>36</v>
      </c>
      <c r="C34" s="56" t="str">
        <f>IF(D34&lt;&gt;"",_xlfn.AGGREGATE(4,5,$C$8:C33)+1,"")</f>
        <v/>
      </c>
      <c r="D34" s="45"/>
      <c r="E34" s="47" t="s">
        <v>57</v>
      </c>
      <c r="F34"/>
      <c r="G34"/>
      <c r="H34" s="45"/>
      <c r="I34" s="45"/>
      <c r="J34" s="45"/>
      <c r="K34" s="45"/>
      <c r="L34"/>
      <c r="M34"/>
      <c r="N34"/>
      <c r="O34"/>
      <c r="P34"/>
      <c r="Q34" s="36" t="s">
        <v>13</v>
      </c>
      <c r="S34"/>
      <c r="T34"/>
      <c r="U34" s="81"/>
      <c r="V34"/>
      <c r="W34"/>
      <c r="X34"/>
      <c r="Y34"/>
      <c r="Z34" s="2" t="s">
        <v>52</v>
      </c>
    </row>
    <row r="35" spans="1:26" s="11" customFormat="1" ht="15" x14ac:dyDescent="0.15">
      <c r="A35" s="14">
        <v>348</v>
      </c>
      <c r="B35" s="14" t="s">
        <v>36</v>
      </c>
      <c r="C35" s="56" t="str">
        <f>IF(D35&lt;&gt;"",_xlfn.AGGREGATE(4,5,$C$8:C34)+1,"")</f>
        <v/>
      </c>
      <c r="D35" s="45"/>
      <c r="E35" s="47" t="s">
        <v>58</v>
      </c>
      <c r="F35"/>
      <c r="G35"/>
      <c r="H35" s="45"/>
      <c r="I35" s="45"/>
      <c r="J35" s="45"/>
      <c r="K35" s="45"/>
      <c r="L35"/>
      <c r="M35"/>
      <c r="N35"/>
      <c r="O35"/>
      <c r="P35"/>
      <c r="Q35" s="36" t="s">
        <v>13</v>
      </c>
      <c r="S35"/>
      <c r="T35"/>
      <c r="U35" s="81"/>
      <c r="V35"/>
      <c r="W35"/>
      <c r="X35"/>
      <c r="Y35"/>
      <c r="Z35" s="2" t="s">
        <v>52</v>
      </c>
    </row>
    <row r="36" spans="1:26" s="11" customFormat="1" x14ac:dyDescent="0.15">
      <c r="A36" s="14">
        <v>349</v>
      </c>
      <c r="B36" s="14" t="s">
        <v>36</v>
      </c>
      <c r="C36" s="56" t="str">
        <f>IF(D36&lt;&gt;"",_xlfn.AGGREGATE(4,5,$C$8:C35)+1,"")</f>
        <v/>
      </c>
      <c r="D36" s="45"/>
      <c r="E36" s="62" t="s">
        <v>59</v>
      </c>
      <c r="F36" s="45"/>
      <c r="G36" s="45"/>
      <c r="H36" s="45"/>
      <c r="I36" s="45"/>
      <c r="J36" s="45"/>
      <c r="K36" s="45"/>
      <c r="L36"/>
      <c r="M36"/>
      <c r="N36" s="48"/>
      <c r="O36"/>
      <c r="P36"/>
      <c r="Q36" s="33" t="s">
        <v>17</v>
      </c>
      <c r="S36"/>
      <c r="T36"/>
      <c r="U36" s="81"/>
      <c r="V36"/>
      <c r="W36"/>
      <c r="X36"/>
      <c r="Y36"/>
      <c r="Z36" s="2" t="s">
        <v>52</v>
      </c>
    </row>
    <row r="37" spans="1:26" s="13" customFormat="1" ht="54.75" customHeight="1" x14ac:dyDescent="0.15">
      <c r="A37" s="14">
        <v>350</v>
      </c>
      <c r="B37" s="14">
        <v>64</v>
      </c>
      <c r="C37" s="56">
        <f>IF(D37&lt;&gt;"",_xlfn.AGGREGATE(4,5,$C$8:C36)+1,"")</f>
        <v>12</v>
      </c>
      <c r="D37" s="157" t="s">
        <v>60</v>
      </c>
      <c r="E37" s="157"/>
      <c r="F37" s="157"/>
      <c r="G37" s="157"/>
      <c r="H37" s="157"/>
      <c r="I37" s="157"/>
      <c r="J37" s="157"/>
      <c r="K37" s="157"/>
      <c r="L37" s="157"/>
      <c r="M37" s="157"/>
      <c r="N37" s="157"/>
      <c r="O37" s="157"/>
      <c r="P37" s="157"/>
      <c r="Q37" s="158"/>
      <c r="R37" s="158"/>
      <c r="S37" s="157"/>
      <c r="T37" s="157"/>
      <c r="U37" s="159"/>
      <c r="V37" s="92"/>
      <c r="W37" s="92"/>
      <c r="X37" s="92"/>
      <c r="Y37"/>
      <c r="Z37" s="2" t="s">
        <v>52</v>
      </c>
    </row>
    <row r="38" spans="1:26" s="13" customFormat="1" ht="15" customHeight="1" x14ac:dyDescent="0.15">
      <c r="A38" s="14">
        <v>351</v>
      </c>
      <c r="B38" s="14" t="s">
        <v>36</v>
      </c>
      <c r="C38" s="56" t="str">
        <f>IF(D38&lt;&gt;"",_xlfn.AGGREGATE(4,5,$C$8:C37)+1,"")</f>
        <v/>
      </c>
      <c r="D38" s="63"/>
      <c r="E38" s="62" t="s">
        <v>61</v>
      </c>
      <c r="F38" s="63"/>
      <c r="G38" s="63"/>
      <c r="H38" s="63"/>
      <c r="I38" s="63"/>
      <c r="J38" s="63"/>
      <c r="K38" s="63"/>
      <c r="L38" s="63"/>
      <c r="M38" s="63"/>
      <c r="N38" s="63"/>
      <c r="O38" s="63"/>
      <c r="P38" s="63"/>
      <c r="Q38"/>
      <c r="S38" s="66"/>
      <c r="T38" s="63"/>
      <c r="U38" s="93"/>
      <c r="V38" s="63"/>
      <c r="W38" s="63"/>
      <c r="X38" s="63"/>
      <c r="Y38"/>
      <c r="Z38" s="94" t="s">
        <v>52</v>
      </c>
    </row>
    <row r="39" spans="1:26" s="13" customFormat="1" ht="15" x14ac:dyDescent="0.15">
      <c r="A39" s="14">
        <v>352</v>
      </c>
      <c r="B39" s="14" t="s">
        <v>36</v>
      </c>
      <c r="C39" s="56" t="str">
        <f>IF(D39&lt;&gt;"",_xlfn.AGGREGATE(4,5,$C$8:C38)+1,"")</f>
        <v/>
      </c>
      <c r="D39" s="62"/>
      <c r="E39" s="64" t="s">
        <v>62</v>
      </c>
      <c r="F39" s="63"/>
      <c r="G39" s="63"/>
      <c r="H39" s="63"/>
      <c r="I39" s="63"/>
      <c r="J39" s="63"/>
      <c r="K39" s="63"/>
      <c r="L39" s="63"/>
      <c r="M39" s="63"/>
      <c r="N39" s="63"/>
      <c r="O39" s="63"/>
      <c r="P39" s="63"/>
      <c r="Q39" s="36" t="s">
        <v>13</v>
      </c>
      <c r="S39" s="66"/>
      <c r="T39" s="63"/>
      <c r="U39" s="93"/>
      <c r="V39" s="63"/>
      <c r="W39" s="63"/>
      <c r="X39" s="63"/>
      <c r="Y39"/>
      <c r="Z39" s="94" t="s">
        <v>52</v>
      </c>
    </row>
    <row r="40" spans="1:26" s="13" customFormat="1" ht="15" x14ac:dyDescent="0.15">
      <c r="A40" s="14">
        <v>353</v>
      </c>
      <c r="B40" s="14" t="s">
        <v>36</v>
      </c>
      <c r="C40" s="56" t="str">
        <f>IF(D40&lt;&gt;"",_xlfn.AGGREGATE(4,5,$C$8:C39)+1,"")</f>
        <v/>
      </c>
      <c r="D40" s="62"/>
      <c r="E40" s="64" t="s">
        <v>63</v>
      </c>
      <c r="F40" s="63"/>
      <c r="G40" s="63"/>
      <c r="H40" s="63"/>
      <c r="I40" s="63"/>
      <c r="J40" s="63"/>
      <c r="K40" s="63"/>
      <c r="L40" s="63"/>
      <c r="M40" s="63"/>
      <c r="N40" s="63"/>
      <c r="O40" s="63"/>
      <c r="P40" s="63"/>
      <c r="Q40" s="36" t="s">
        <v>13</v>
      </c>
      <c r="S40" s="66"/>
      <c r="T40" s="63"/>
      <c r="U40" s="93"/>
      <c r="V40" s="63"/>
      <c r="W40" s="63"/>
      <c r="X40" s="63"/>
      <c r="Y40"/>
      <c r="Z40" s="94" t="s">
        <v>52</v>
      </c>
    </row>
    <row r="41" spans="1:26" s="13" customFormat="1" ht="15" x14ac:dyDescent="0.15">
      <c r="A41" s="14">
        <v>354</v>
      </c>
      <c r="B41" s="14" t="s">
        <v>36</v>
      </c>
      <c r="C41" s="56" t="str">
        <f>IF(D41&lt;&gt;"",_xlfn.AGGREGATE(4,5,$C$8:C40)+1,"")</f>
        <v/>
      </c>
      <c r="D41" s="62"/>
      <c r="E41" s="62" t="s">
        <v>64</v>
      </c>
      <c r="F41" s="63"/>
      <c r="G41" s="63"/>
      <c r="H41" s="63"/>
      <c r="I41" s="63"/>
      <c r="J41" s="63"/>
      <c r="K41" s="63"/>
      <c r="L41" s="63"/>
      <c r="M41" s="63"/>
      <c r="N41" s="63"/>
      <c r="O41" s="63"/>
      <c r="P41" s="63"/>
      <c r="Q41" s="36" t="s">
        <v>13</v>
      </c>
      <c r="S41" s="66"/>
      <c r="T41" s="63"/>
      <c r="U41" s="93"/>
      <c r="V41" s="63"/>
      <c r="W41" s="63"/>
      <c r="X41" s="63"/>
      <c r="Y41"/>
      <c r="Z41" s="94" t="s">
        <v>52</v>
      </c>
    </row>
    <row r="42" spans="1:26" s="13" customFormat="1" ht="15" x14ac:dyDescent="0.15">
      <c r="A42" s="14">
        <v>355</v>
      </c>
      <c r="B42" s="14" t="s">
        <v>36</v>
      </c>
      <c r="C42" s="56" t="str">
        <f>IF(D42&lt;&gt;"",_xlfn.AGGREGATE(4,5,$C$8:C41)+1,"")</f>
        <v/>
      </c>
      <c r="D42" s="63"/>
      <c r="E42" s="62" t="s">
        <v>65</v>
      </c>
      <c r="F42" s="63"/>
      <c r="G42" s="63"/>
      <c r="H42" s="63"/>
      <c r="I42" s="63"/>
      <c r="J42" s="63"/>
      <c r="K42" s="63"/>
      <c r="L42" s="63"/>
      <c r="M42" s="63"/>
      <c r="N42" s="63"/>
      <c r="O42" s="63"/>
      <c r="P42" s="63"/>
      <c r="Q42" s="36" t="s">
        <v>13</v>
      </c>
      <c r="S42" s="66"/>
      <c r="T42" s="63"/>
      <c r="U42" s="93"/>
      <c r="V42" s="63"/>
      <c r="W42" s="63"/>
      <c r="X42" s="63"/>
      <c r="Y42"/>
      <c r="Z42" s="94" t="s">
        <v>52</v>
      </c>
    </row>
    <row r="43" spans="1:26" s="13" customFormat="1" ht="15" x14ac:dyDescent="0.15">
      <c r="A43" s="14">
        <v>356</v>
      </c>
      <c r="B43" s="14" t="s">
        <v>36</v>
      </c>
      <c r="C43" s="56" t="str">
        <f>IF(D43&lt;&gt;"",_xlfn.AGGREGATE(4,5,$C$8:C42)+1,"")</f>
        <v/>
      </c>
      <c r="D43" s="63"/>
      <c r="E43" s="62" t="s">
        <v>66</v>
      </c>
      <c r="F43" s="63"/>
      <c r="G43" s="63"/>
      <c r="H43" s="63"/>
      <c r="I43" s="63"/>
      <c r="J43" s="63"/>
      <c r="K43" s="63"/>
      <c r="L43" s="63"/>
      <c r="M43" s="63"/>
      <c r="N43" s="63"/>
      <c r="O43" s="63"/>
      <c r="P43" s="63"/>
      <c r="Q43" s="36" t="s">
        <v>13</v>
      </c>
      <c r="S43" s="66"/>
      <c r="T43" s="63"/>
      <c r="U43" s="93"/>
      <c r="V43" s="63"/>
      <c r="W43" s="63"/>
      <c r="X43" s="63"/>
      <c r="Y43"/>
      <c r="Z43" s="94" t="s">
        <v>52</v>
      </c>
    </row>
    <row r="44" spans="1:26" s="13" customFormat="1" x14ac:dyDescent="0.15">
      <c r="A44" s="14">
        <v>357</v>
      </c>
      <c r="B44" s="14" t="s">
        <v>36</v>
      </c>
      <c r="C44" s="56" t="str">
        <f>IF(D44&lt;&gt;"",_xlfn.AGGREGATE(4,5,$C$8:C43)+1,"")</f>
        <v/>
      </c>
      <c r="D44" s="62"/>
      <c r="E44" s="62" t="s">
        <v>67</v>
      </c>
      <c r="F44" s="63"/>
      <c r="G44" s="63"/>
      <c r="H44" s="63"/>
      <c r="I44" s="63"/>
      <c r="J44" s="63"/>
      <c r="K44" s="63"/>
      <c r="L44" s="63"/>
      <c r="M44" s="63"/>
      <c r="N44" s="63"/>
      <c r="O44" s="63"/>
      <c r="P44" s="63"/>
      <c r="Q44" s="33" t="s">
        <v>17</v>
      </c>
      <c r="S44" s="66"/>
      <c r="T44" s="63"/>
      <c r="U44" s="95"/>
      <c r="V44" s="62"/>
      <c r="W44" s="62"/>
      <c r="X44" s="62"/>
      <c r="Y44"/>
      <c r="Z44" s="94" t="s">
        <v>52</v>
      </c>
    </row>
    <row r="45" spans="1:26" s="13" customFormat="1" ht="38.25" customHeight="1" x14ac:dyDescent="0.15">
      <c r="A45" s="14">
        <v>358</v>
      </c>
      <c r="B45" s="14">
        <v>65</v>
      </c>
      <c r="C45" s="56">
        <f>IF(D45&lt;&gt;"",_xlfn.AGGREGATE(4,5,$C$8:C44)+1,"")</f>
        <v>13</v>
      </c>
      <c r="D45" s="157" t="s">
        <v>68</v>
      </c>
      <c r="E45" s="157"/>
      <c r="F45" s="157"/>
      <c r="G45" s="157"/>
      <c r="H45" s="157"/>
      <c r="I45" s="157"/>
      <c r="J45" s="157"/>
      <c r="K45" s="157"/>
      <c r="L45" s="157"/>
      <c r="M45" s="157"/>
      <c r="N45" s="157"/>
      <c r="O45" s="157"/>
      <c r="P45" s="157"/>
      <c r="Q45" s="158"/>
      <c r="R45" s="158"/>
      <c r="S45" s="157"/>
      <c r="T45" s="157"/>
      <c r="U45" s="159"/>
      <c r="V45" s="92"/>
      <c r="W45" s="92"/>
      <c r="X45" s="92"/>
      <c r="Y45"/>
      <c r="Z45" s="2" t="s">
        <v>52</v>
      </c>
    </row>
    <row r="46" spans="1:26" s="13" customFormat="1" ht="15" x14ac:dyDescent="0.15">
      <c r="A46" s="14">
        <v>359</v>
      </c>
      <c r="B46" s="14" t="s">
        <v>36</v>
      </c>
      <c r="C46" s="56" t="str">
        <f>IF(D46&lt;&gt;"",_xlfn.AGGREGATE(4,5,$C$8:C45)+1,"")</f>
        <v/>
      </c>
      <c r="D46" s="62"/>
      <c r="E46" s="62" t="s">
        <v>69</v>
      </c>
      <c r="F46" s="63"/>
      <c r="G46" s="63"/>
      <c r="H46" s="63"/>
      <c r="I46" s="63"/>
      <c r="J46" s="63"/>
      <c r="K46" s="63"/>
      <c r="L46" s="63"/>
      <c r="M46" s="63"/>
      <c r="N46" s="63"/>
      <c r="O46" s="63"/>
      <c r="P46" s="63"/>
      <c r="Q46" s="36" t="s">
        <v>13</v>
      </c>
      <c r="S46" s="66"/>
      <c r="T46" s="63"/>
      <c r="U46" s="95"/>
      <c r="V46" s="62"/>
      <c r="W46" s="62"/>
      <c r="X46" s="62"/>
      <c r="Y46"/>
      <c r="Z46" s="94" t="s">
        <v>52</v>
      </c>
    </row>
    <row r="47" spans="1:26" s="13" customFormat="1" ht="15" x14ac:dyDescent="0.15">
      <c r="A47" s="14">
        <v>360</v>
      </c>
      <c r="B47" s="14" t="s">
        <v>36</v>
      </c>
      <c r="C47" s="56" t="str">
        <f>IF(D47&lt;&gt;"",_xlfn.AGGREGATE(4,5,$C$8:C46)+1,"")</f>
        <v/>
      </c>
      <c r="D47" s="65"/>
      <c r="E47" s="62" t="s">
        <v>70</v>
      </c>
      <c r="F47" s="63"/>
      <c r="G47" s="63"/>
      <c r="H47" s="63"/>
      <c r="I47" s="63"/>
      <c r="J47" s="63"/>
      <c r="K47" s="63"/>
      <c r="L47" s="63"/>
      <c r="M47" s="63"/>
      <c r="N47" s="63"/>
      <c r="O47" s="63"/>
      <c r="P47" s="63"/>
      <c r="Q47" s="36" t="s">
        <v>13</v>
      </c>
      <c r="S47" s="66"/>
      <c r="T47" s="63"/>
      <c r="U47" s="95"/>
      <c r="V47" s="62"/>
      <c r="W47" s="62"/>
      <c r="X47" s="62"/>
      <c r="Y47"/>
      <c r="Z47" s="94" t="s">
        <v>52</v>
      </c>
    </row>
    <row r="48" spans="1:26" s="13" customFormat="1" ht="47.25" customHeight="1" x14ac:dyDescent="0.15">
      <c r="A48" s="14">
        <v>361</v>
      </c>
      <c r="B48" s="14">
        <v>66</v>
      </c>
      <c r="C48" s="56">
        <f>IF(D48&lt;&gt;"",_xlfn.AGGREGATE(4,5,$C$8:C47)+1,"")</f>
        <v>14</v>
      </c>
      <c r="D48" s="157" t="s">
        <v>71</v>
      </c>
      <c r="E48" s="157"/>
      <c r="F48" s="157"/>
      <c r="G48" s="157"/>
      <c r="H48" s="157"/>
      <c r="I48" s="157"/>
      <c r="J48" s="157"/>
      <c r="K48" s="157"/>
      <c r="L48" s="157"/>
      <c r="M48" s="157"/>
      <c r="N48" s="157"/>
      <c r="O48" s="157"/>
      <c r="P48" s="157"/>
      <c r="Q48" s="158"/>
      <c r="R48" s="158"/>
      <c r="S48" s="157"/>
      <c r="T48" s="157"/>
      <c r="U48" s="159"/>
      <c r="V48" s="92"/>
      <c r="W48" s="92"/>
      <c r="X48" s="92"/>
      <c r="Y48"/>
      <c r="Z48" s="2" t="s">
        <v>52</v>
      </c>
    </row>
    <row r="49" spans="1:26" s="13" customFormat="1" ht="15" x14ac:dyDescent="0.15">
      <c r="A49" s="14">
        <v>362</v>
      </c>
      <c r="B49" s="14" t="s">
        <v>36</v>
      </c>
      <c r="C49" s="56" t="str">
        <f>IF(D49&lt;&gt;"",_xlfn.AGGREGATE(4,5,$C$8:C48)+1,"")</f>
        <v/>
      </c>
      <c r="D49" s="62"/>
      <c r="E49" s="62" t="s">
        <v>72</v>
      </c>
      <c r="F49" s="63"/>
      <c r="G49" s="63"/>
      <c r="H49" s="63"/>
      <c r="I49" s="63"/>
      <c r="J49" s="63"/>
      <c r="K49" s="63"/>
      <c r="L49" s="63"/>
      <c r="M49" s="63"/>
      <c r="N49" s="63"/>
      <c r="O49" s="63"/>
      <c r="P49" s="63"/>
      <c r="Q49" s="36" t="s">
        <v>13</v>
      </c>
      <c r="S49" s="66"/>
      <c r="T49" s="63"/>
      <c r="U49" s="93"/>
      <c r="V49" s="63"/>
      <c r="W49" s="63"/>
      <c r="X49" s="63"/>
      <c r="Y49"/>
      <c r="Z49" s="94" t="s">
        <v>52</v>
      </c>
    </row>
    <row r="50" spans="1:26" s="13" customFormat="1" ht="15" x14ac:dyDescent="0.15">
      <c r="A50" s="14">
        <v>363</v>
      </c>
      <c r="B50" s="14" t="s">
        <v>36</v>
      </c>
      <c r="C50" s="56" t="str">
        <f>IF(D50&lt;&gt;"",_xlfn.AGGREGATE(4,5,$C$8:C49)+1,"")</f>
        <v/>
      </c>
      <c r="D50" s="63"/>
      <c r="E50" s="62" t="s">
        <v>73</v>
      </c>
      <c r="F50" s="63"/>
      <c r="G50" s="63"/>
      <c r="H50" s="63"/>
      <c r="I50" s="63"/>
      <c r="J50" s="63"/>
      <c r="K50" s="63"/>
      <c r="L50" s="63"/>
      <c r="M50" s="63"/>
      <c r="N50" s="63"/>
      <c r="O50" s="63"/>
      <c r="P50" s="63"/>
      <c r="Q50" s="36" t="s">
        <v>13</v>
      </c>
      <c r="S50" s="66"/>
      <c r="T50" s="63"/>
      <c r="U50" s="93"/>
      <c r="V50" s="63"/>
      <c r="W50" s="63"/>
      <c r="X50" s="63"/>
      <c r="Y50"/>
      <c r="Z50" s="94" t="s">
        <v>52</v>
      </c>
    </row>
    <row r="51" spans="1:26" s="13" customFormat="1" x14ac:dyDescent="0.15">
      <c r="A51" s="14">
        <v>364</v>
      </c>
      <c r="B51" s="14">
        <v>67</v>
      </c>
      <c r="C51" s="56">
        <f>IF(D51&lt;&gt;"",_xlfn.AGGREGATE(4,5,$C$8:C50)+1,"")</f>
        <v>15</v>
      </c>
      <c r="D51" s="62" t="s">
        <v>74</v>
      </c>
      <c r="E51" s="63"/>
      <c r="F51" s="63"/>
      <c r="G51" s="63"/>
      <c r="H51" s="63"/>
      <c r="I51" s="63"/>
      <c r="J51" s="63"/>
      <c r="K51" s="63"/>
      <c r="L51" s="63"/>
      <c r="M51" s="63"/>
      <c r="N51" s="63"/>
      <c r="O51" s="63"/>
      <c r="P51" s="63"/>
      <c r="S51" s="63"/>
      <c r="T51" s="63"/>
      <c r="U51" s="93"/>
      <c r="V51" s="63"/>
      <c r="W51" s="63"/>
      <c r="X51" s="63"/>
      <c r="Y51"/>
      <c r="Z51" s="2" t="s">
        <v>52</v>
      </c>
    </row>
    <row r="52" spans="1:26" s="13" customFormat="1" ht="15" x14ac:dyDescent="0.15">
      <c r="A52" s="14">
        <v>365</v>
      </c>
      <c r="B52" s="14" t="s">
        <v>36</v>
      </c>
      <c r="C52" s="56" t="str">
        <f>IF(D52&lt;&gt;"",_xlfn.AGGREGATE(4,5,$C$8:C51)+1,"")</f>
        <v/>
      </c>
      <c r="D52" s="65"/>
      <c r="E52" s="62" t="s">
        <v>75</v>
      </c>
      <c r="F52" s="63"/>
      <c r="G52" s="63"/>
      <c r="H52" s="63"/>
      <c r="I52" s="63"/>
      <c r="J52" s="63"/>
      <c r="K52" s="63"/>
      <c r="L52" s="63"/>
      <c r="M52" s="63"/>
      <c r="N52" s="63"/>
      <c r="O52" s="63"/>
      <c r="P52" s="63"/>
      <c r="Q52" s="36" t="s">
        <v>13</v>
      </c>
      <c r="S52" s="66"/>
      <c r="T52" s="63"/>
      <c r="U52" s="93"/>
      <c r="V52" s="63"/>
      <c r="W52" s="63"/>
      <c r="X52" s="63"/>
      <c r="Y52"/>
      <c r="Z52" s="94" t="s">
        <v>52</v>
      </c>
    </row>
    <row r="53" spans="1:26" s="13" customFormat="1" ht="15" x14ac:dyDescent="0.15">
      <c r="A53" s="14">
        <v>366</v>
      </c>
      <c r="B53" s="14" t="s">
        <v>36</v>
      </c>
      <c r="C53" s="56" t="str">
        <f>IF(D53&lt;&gt;"",_xlfn.AGGREGATE(4,5,$C$8:C52)+1,"")</f>
        <v/>
      </c>
      <c r="D53" s="65"/>
      <c r="E53" s="62" t="s">
        <v>76</v>
      </c>
      <c r="F53" s="63"/>
      <c r="G53" s="63"/>
      <c r="H53" s="63"/>
      <c r="I53" s="63"/>
      <c r="J53" s="63"/>
      <c r="K53" s="63"/>
      <c r="L53" s="63"/>
      <c r="M53" s="63"/>
      <c r="N53" s="63"/>
      <c r="O53" s="63"/>
      <c r="P53" s="63"/>
      <c r="Q53" s="36" t="s">
        <v>13</v>
      </c>
      <c r="S53" s="66"/>
      <c r="T53" s="63"/>
      <c r="U53" s="93"/>
      <c r="V53" s="63"/>
      <c r="W53" s="63"/>
      <c r="X53" s="63"/>
      <c r="Y53"/>
      <c r="Z53" s="94" t="s">
        <v>52</v>
      </c>
    </row>
    <row r="54" spans="1:26" s="13" customFormat="1" ht="15" x14ac:dyDescent="0.15">
      <c r="A54" s="14">
        <v>367</v>
      </c>
      <c r="B54" s="14" t="s">
        <v>36</v>
      </c>
      <c r="C54" s="56" t="str">
        <f>IF(D54&lt;&gt;"",_xlfn.AGGREGATE(4,5,$C$8:C53)+1,"")</f>
        <v/>
      </c>
      <c r="D54" s="63"/>
      <c r="E54" s="62" t="s">
        <v>77</v>
      </c>
      <c r="F54" s="63"/>
      <c r="G54" s="63"/>
      <c r="H54" s="63"/>
      <c r="I54" s="63"/>
      <c r="J54" s="63"/>
      <c r="K54" s="63"/>
      <c r="L54" s="63"/>
      <c r="M54" s="63"/>
      <c r="N54" s="63"/>
      <c r="O54" s="63"/>
      <c r="P54" s="63"/>
      <c r="Q54" s="36" t="s">
        <v>13</v>
      </c>
      <c r="S54" s="66"/>
      <c r="T54" s="63"/>
      <c r="U54" s="93"/>
      <c r="V54" s="63"/>
      <c r="W54" s="63"/>
      <c r="X54" s="63"/>
      <c r="Y54"/>
      <c r="Z54" s="94" t="s">
        <v>52</v>
      </c>
    </row>
    <row r="55" spans="1:26" x14ac:dyDescent="0.15">
      <c r="A55" s="14">
        <v>409</v>
      </c>
      <c r="B55" s="14" t="s">
        <v>78</v>
      </c>
      <c r="C55" s="99" t="s">
        <v>78</v>
      </c>
      <c r="D55" s="100"/>
      <c r="E55" s="100"/>
      <c r="F55" s="101"/>
      <c r="G55" s="101"/>
      <c r="H55" s="101"/>
      <c r="I55" s="101"/>
      <c r="J55" s="101"/>
      <c r="K55" s="101"/>
      <c r="L55" s="100"/>
      <c r="M55" s="100"/>
      <c r="N55" s="100"/>
      <c r="O55" s="100"/>
      <c r="P55" s="100"/>
      <c r="Q55" s="102"/>
      <c r="R55" s="102"/>
      <c r="S55" s="100"/>
      <c r="T55" s="103"/>
      <c r="U55" s="104"/>
      <c r="V55" s="90"/>
      <c r="W55" s="90"/>
      <c r="X55" s="90"/>
      <c r="Z55" s="2" t="s">
        <v>26</v>
      </c>
    </row>
    <row r="56" spans="1:26" x14ac:dyDescent="0.15">
      <c r="A56" s="14">
        <v>410</v>
      </c>
      <c r="B56" s="14">
        <v>82</v>
      </c>
      <c r="C56" s="56">
        <f>IF(D56&lt;&gt;"",_xlfn.AGGREGATE(4,5,$C$8:C55)+1,"")</f>
        <v>16</v>
      </c>
      <c r="D56" s="45" t="s">
        <v>79</v>
      </c>
      <c r="E56" s="45"/>
      <c r="F56" s="45"/>
      <c r="G56" s="45"/>
      <c r="H56" s="45"/>
      <c r="I56" s="45"/>
      <c r="J56" s="45"/>
      <c r="K56" s="45"/>
      <c r="L56" s="45"/>
      <c r="M56" s="45"/>
      <c r="N56" s="45"/>
      <c r="O56" s="45"/>
      <c r="P56" s="45"/>
      <c r="Q56" s="30"/>
      <c r="S56" s="45"/>
      <c r="T56" s="45"/>
      <c r="U56" s="96"/>
      <c r="Z56" s="2" t="s">
        <v>26</v>
      </c>
    </row>
    <row r="57" spans="1:26" ht="15" x14ac:dyDescent="0.15">
      <c r="A57" s="14">
        <v>411</v>
      </c>
      <c r="B57" s="14" t="s">
        <v>36</v>
      </c>
      <c r="C57" s="56" t="str">
        <f>IF(D57&lt;&gt;"",MAX($C$5:C56)+1,"")</f>
        <v/>
      </c>
      <c r="D57" s="45"/>
      <c r="E57" s="62" t="s">
        <v>44</v>
      </c>
      <c r="F57" s="66"/>
      <c r="G57" s="66"/>
      <c r="H57" s="66"/>
      <c r="I57" s="66"/>
      <c r="J57" s="66"/>
      <c r="K57" s="66"/>
      <c r="L57" s="45"/>
      <c r="M57" s="45"/>
      <c r="N57" s="45"/>
      <c r="O57" s="45"/>
      <c r="P57" s="45"/>
      <c r="Q57" s="36" t="s">
        <v>13</v>
      </c>
      <c r="S57" s="45"/>
      <c r="T57" s="45"/>
      <c r="U57" s="96"/>
      <c r="Z57" s="2" t="s">
        <v>26</v>
      </c>
    </row>
    <row r="58" spans="1:26" x14ac:dyDescent="0.15">
      <c r="A58" s="14">
        <v>412</v>
      </c>
      <c r="B58" s="14" t="s">
        <v>36</v>
      </c>
      <c r="C58" s="56" t="str">
        <f>IF(D58&lt;&gt;"",MAX($C$5:C57)+1,"")</f>
        <v/>
      </c>
      <c r="D58" s="45"/>
      <c r="E58" s="62" t="s">
        <v>80</v>
      </c>
      <c r="F58" s="66"/>
      <c r="G58" s="66"/>
      <c r="H58" s="66"/>
      <c r="I58" s="66"/>
      <c r="J58" s="66"/>
      <c r="K58" s="66"/>
      <c r="L58" s="45"/>
      <c r="M58" s="45"/>
      <c r="N58" s="45"/>
      <c r="O58" s="45"/>
      <c r="P58" s="45"/>
      <c r="Q58" s="33" t="s">
        <v>17</v>
      </c>
      <c r="S58" s="45"/>
      <c r="T58" s="45"/>
      <c r="U58" s="96"/>
      <c r="Z58" s="2" t="s">
        <v>26</v>
      </c>
    </row>
    <row r="59" spans="1:26" x14ac:dyDescent="0.15">
      <c r="A59" s="14">
        <v>413</v>
      </c>
      <c r="B59" s="14"/>
      <c r="C59" s="56"/>
      <c r="D59" s="154" t="s">
        <v>81</v>
      </c>
      <c r="E59" s="154"/>
      <c r="F59" s="154"/>
      <c r="G59" s="154"/>
      <c r="H59" s="154"/>
      <c r="I59" s="154"/>
      <c r="J59" s="154"/>
      <c r="K59" s="154"/>
      <c r="L59" s="154"/>
      <c r="M59" s="154"/>
      <c r="N59" s="154"/>
      <c r="O59" s="154"/>
      <c r="P59" s="154"/>
      <c r="Q59" s="155"/>
      <c r="R59" s="155"/>
      <c r="S59" s="154"/>
      <c r="T59" s="154"/>
      <c r="U59" s="156"/>
      <c r="V59" s="97"/>
      <c r="W59" s="97"/>
      <c r="X59" s="97"/>
      <c r="Z59" s="2" t="s">
        <v>26</v>
      </c>
    </row>
    <row r="60" spans="1:26" x14ac:dyDescent="0.15">
      <c r="C60" s="41"/>
      <c r="U60" s="80"/>
      <c r="Z60" s="94"/>
    </row>
    <row r="61" spans="1:26" ht="15" thickBot="1" x14ac:dyDescent="0.2">
      <c r="C61" s="67"/>
      <c r="D61" s="68"/>
      <c r="E61" s="68"/>
      <c r="F61" s="68"/>
      <c r="G61" s="68"/>
      <c r="H61" s="68"/>
      <c r="I61" s="68"/>
      <c r="J61" s="68"/>
      <c r="K61" s="68"/>
      <c r="L61" s="68"/>
      <c r="M61" s="68"/>
      <c r="N61" s="68"/>
      <c r="O61" s="68"/>
      <c r="P61" s="68"/>
      <c r="Q61" s="38"/>
      <c r="R61" s="38"/>
      <c r="S61" s="68"/>
      <c r="T61" s="68"/>
      <c r="U61" s="98"/>
    </row>
  </sheetData>
  <autoFilter ref="A5:Z59" xr:uid="{5D8B68A8-B34D-4E62-8CF6-DA9125962812}"/>
  <mergeCells count="5">
    <mergeCell ref="D19:U19"/>
    <mergeCell ref="D59:U59"/>
    <mergeCell ref="D37:U37"/>
    <mergeCell ref="D45:U45"/>
    <mergeCell ref="D48:U48"/>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4"/>
  </sheetPr>
  <dimension ref="B1:S136"/>
  <sheetViews>
    <sheetView showGridLines="0" zoomScale="85" zoomScaleNormal="85" zoomScalePageLayoutView="80" workbookViewId="0">
      <pane xSplit="2" ySplit="8" topLeftCell="I9" activePane="bottomRight" state="frozen"/>
      <selection pane="topRight" activeCell="C29" sqref="C29:G29"/>
      <selection pane="bottomLeft" activeCell="C29" sqref="C29:G29"/>
      <selection pane="bottomRight" activeCell="B7" sqref="B7:S7"/>
    </sheetView>
  </sheetViews>
  <sheetFormatPr baseColWidth="10" defaultColWidth="10.85546875" defaultRowHeight="16" x14ac:dyDescent="0.15"/>
  <cols>
    <col min="1" max="1" width="1.7109375" style="18" customWidth="1"/>
    <col min="2" max="2" width="17.5703125" style="17" customWidth="1"/>
    <col min="3" max="3" width="14.42578125" style="17" customWidth="1"/>
    <col min="4" max="4" width="15.7109375" style="17" customWidth="1"/>
    <col min="5" max="10" width="17.85546875" style="17" customWidth="1"/>
    <col min="11" max="11" width="17.85546875" style="108" customWidth="1"/>
    <col min="12" max="19" width="17.85546875" style="17" customWidth="1"/>
    <col min="20" max="16384" width="10.85546875" style="18"/>
  </cols>
  <sheetData>
    <row r="1" spans="2:19" s="109" customFormat="1" ht="14" x14ac:dyDescent="0.15">
      <c r="B1" s="115" t="s">
        <v>82</v>
      </c>
      <c r="C1" s="116" t="s">
        <v>83</v>
      </c>
      <c r="D1" s="108"/>
      <c r="E1" s="108"/>
      <c r="F1" s="108"/>
      <c r="G1" s="108"/>
      <c r="H1" s="108"/>
      <c r="I1" s="108"/>
      <c r="J1" s="108"/>
      <c r="K1" s="108"/>
      <c r="L1" s="108"/>
      <c r="M1" s="108"/>
      <c r="N1" s="108"/>
      <c r="O1" s="108"/>
      <c r="P1" s="108"/>
      <c r="Q1" s="108"/>
      <c r="R1" s="108"/>
      <c r="S1" s="108"/>
    </row>
    <row r="2" spans="2:19" s="109" customFormat="1" ht="14" x14ac:dyDescent="0.15">
      <c r="B2" s="115" t="s">
        <v>84</v>
      </c>
      <c r="C2" s="116">
        <v>1234</v>
      </c>
      <c r="D2" s="108"/>
      <c r="E2" s="108"/>
      <c r="F2" s="108"/>
      <c r="G2" s="108"/>
      <c r="H2" s="108"/>
      <c r="I2" s="108"/>
      <c r="J2" s="108"/>
      <c r="K2" s="108"/>
      <c r="L2" s="108"/>
      <c r="M2" s="108"/>
      <c r="N2" s="108"/>
      <c r="O2" s="108"/>
      <c r="P2" s="108"/>
      <c r="Q2" s="108"/>
      <c r="R2" s="108"/>
      <c r="S2" s="108"/>
    </row>
    <row r="3" spans="2:19" s="109" customFormat="1" ht="14" x14ac:dyDescent="0.15">
      <c r="B3" s="115" t="s">
        <v>85</v>
      </c>
      <c r="C3" s="110"/>
      <c r="D3" s="111">
        <v>111</v>
      </c>
      <c r="E3" s="108"/>
      <c r="F3" s="108"/>
      <c r="G3" s="108"/>
      <c r="H3" s="108"/>
      <c r="I3" s="108"/>
      <c r="J3" s="108"/>
      <c r="K3" s="108"/>
      <c r="L3" s="108"/>
      <c r="M3" s="108"/>
      <c r="N3" s="108"/>
      <c r="O3" s="108"/>
      <c r="P3" s="108"/>
      <c r="Q3" s="108"/>
      <c r="R3" s="108"/>
      <c r="S3" s="108"/>
    </row>
    <row r="4" spans="2:19" s="112" customFormat="1" ht="18.75" customHeight="1" x14ac:dyDescent="0.15">
      <c r="B4" s="112" t="s">
        <v>86</v>
      </c>
      <c r="C4" s="112">
        <v>1</v>
      </c>
      <c r="D4" s="112">
        <v>2</v>
      </c>
      <c r="E4" s="112">
        <v>3</v>
      </c>
      <c r="F4" s="112">
        <v>5</v>
      </c>
      <c r="G4" s="112">
        <v>6</v>
      </c>
      <c r="H4" s="112">
        <v>7</v>
      </c>
      <c r="I4" s="112">
        <v>8</v>
      </c>
      <c r="J4" s="112">
        <v>9</v>
      </c>
      <c r="K4" s="112">
        <v>10</v>
      </c>
      <c r="L4" s="112">
        <v>63</v>
      </c>
      <c r="M4" s="112">
        <v>63</v>
      </c>
      <c r="N4" s="112">
        <v>64</v>
      </c>
      <c r="O4" s="112">
        <v>64</v>
      </c>
      <c r="P4" s="112">
        <v>65</v>
      </c>
      <c r="Q4" s="112">
        <v>66</v>
      </c>
      <c r="R4" s="112">
        <v>67</v>
      </c>
      <c r="S4" s="112">
        <v>82</v>
      </c>
    </row>
    <row r="5" spans="2:19" s="1" customFormat="1" ht="14" x14ac:dyDescent="0.15">
      <c r="B5" s="19" t="s">
        <v>87</v>
      </c>
      <c r="C5" s="113">
        <f t="shared" ref="C5:S5" si="0">IFERROR(COUNTA(C9:C864)/$D$3,0)</f>
        <v>1</v>
      </c>
      <c r="D5" s="113">
        <f t="shared" si="0"/>
        <v>1</v>
      </c>
      <c r="E5" s="113">
        <f t="shared" si="0"/>
        <v>0.98198198198198194</v>
      </c>
      <c r="F5" s="113">
        <f t="shared" si="0"/>
        <v>1</v>
      </c>
      <c r="G5" s="113">
        <f t="shared" si="0"/>
        <v>1</v>
      </c>
      <c r="H5" s="113">
        <f t="shared" si="0"/>
        <v>1</v>
      </c>
      <c r="I5" s="113">
        <f t="shared" si="0"/>
        <v>0.98198198198198194</v>
      </c>
      <c r="J5" s="113">
        <f t="shared" si="0"/>
        <v>1</v>
      </c>
      <c r="K5" s="113">
        <f t="shared" si="0"/>
        <v>1</v>
      </c>
      <c r="L5" s="113">
        <f t="shared" si="0"/>
        <v>1</v>
      </c>
      <c r="M5" s="113">
        <f t="shared" si="0"/>
        <v>1</v>
      </c>
      <c r="N5" s="113">
        <f t="shared" si="0"/>
        <v>1</v>
      </c>
      <c r="O5" s="113">
        <f t="shared" si="0"/>
        <v>1</v>
      </c>
      <c r="P5" s="113">
        <f t="shared" si="0"/>
        <v>1</v>
      </c>
      <c r="Q5" s="113">
        <f t="shared" si="0"/>
        <v>1</v>
      </c>
      <c r="R5" s="113">
        <f t="shared" si="0"/>
        <v>1</v>
      </c>
      <c r="S5" s="113">
        <f t="shared" si="0"/>
        <v>1</v>
      </c>
    </row>
    <row r="6" spans="2:19" s="45" customFormat="1" ht="14" x14ac:dyDescent="0.15">
      <c r="B6" s="146"/>
      <c r="C6" s="146"/>
      <c r="D6" s="146"/>
      <c r="E6" s="146"/>
      <c r="F6" s="146"/>
      <c r="G6" s="146"/>
      <c r="H6" s="146"/>
      <c r="I6" s="146"/>
      <c r="J6" s="146"/>
      <c r="K6" s="146"/>
      <c r="L6" s="146"/>
      <c r="M6" s="146"/>
      <c r="N6" s="146"/>
      <c r="O6" s="146"/>
      <c r="P6" s="146"/>
      <c r="Q6" s="146"/>
      <c r="R6" s="146"/>
      <c r="S6" s="146"/>
    </row>
    <row r="7" spans="2:19" s="45" customFormat="1" ht="14" x14ac:dyDescent="0.15">
      <c r="B7" s="114"/>
      <c r="C7" s="114"/>
      <c r="D7" s="114"/>
      <c r="E7" s="114"/>
      <c r="F7" s="114"/>
      <c r="G7" s="114"/>
      <c r="H7" s="114"/>
      <c r="I7" s="114"/>
      <c r="J7" s="114"/>
      <c r="K7" s="114"/>
      <c r="L7" s="114"/>
      <c r="M7" s="114"/>
      <c r="N7" s="114"/>
      <c r="O7" s="114"/>
      <c r="P7" s="114"/>
      <c r="Q7" s="114"/>
      <c r="R7" s="114"/>
      <c r="S7" s="114"/>
    </row>
    <row r="8" spans="2:19" s="105" customFormat="1" ht="156" customHeight="1" x14ac:dyDescent="0.15">
      <c r="B8" s="117" t="s">
        <v>88</v>
      </c>
      <c r="C8" s="117" t="s">
        <v>27</v>
      </c>
      <c r="D8" s="117" t="s">
        <v>28</v>
      </c>
      <c r="E8" s="117" t="s">
        <v>29</v>
      </c>
      <c r="F8" s="117" t="s">
        <v>89</v>
      </c>
      <c r="G8" s="117" t="s">
        <v>34</v>
      </c>
      <c r="H8" s="117" t="s">
        <v>42</v>
      </c>
      <c r="I8" s="117" t="s">
        <v>45</v>
      </c>
      <c r="J8" s="117" t="s">
        <v>46</v>
      </c>
      <c r="K8" s="117" t="s">
        <v>49</v>
      </c>
      <c r="L8" s="117" t="s">
        <v>51</v>
      </c>
      <c r="M8" s="117" t="s">
        <v>90</v>
      </c>
      <c r="N8" s="117" t="s">
        <v>91</v>
      </c>
      <c r="O8" s="117" t="s">
        <v>92</v>
      </c>
      <c r="P8" s="117" t="s">
        <v>93</v>
      </c>
      <c r="Q8" s="117" t="s">
        <v>94</v>
      </c>
      <c r="R8" s="117" t="s">
        <v>74</v>
      </c>
      <c r="S8" s="117" t="s">
        <v>79</v>
      </c>
    </row>
    <row r="9" spans="2:19" s="20" customFormat="1" ht="51" x14ac:dyDescent="0.15">
      <c r="B9" s="126">
        <v>1</v>
      </c>
      <c r="C9" s="118">
        <v>44350</v>
      </c>
      <c r="D9" s="119" t="s">
        <v>95</v>
      </c>
      <c r="E9" s="119" t="s">
        <v>96</v>
      </c>
      <c r="F9" s="21">
        <v>123</v>
      </c>
      <c r="G9" s="22" t="s">
        <v>37</v>
      </c>
      <c r="H9" s="119" t="s">
        <v>43</v>
      </c>
      <c r="I9" s="120" t="s">
        <v>97</v>
      </c>
      <c r="J9" s="120" t="s">
        <v>47</v>
      </c>
      <c r="K9" s="21" t="s">
        <v>97</v>
      </c>
      <c r="L9" s="119" t="s">
        <v>53</v>
      </c>
      <c r="M9" s="119" t="s">
        <v>98</v>
      </c>
      <c r="N9" s="119" t="s">
        <v>62</v>
      </c>
      <c r="O9" s="119" t="s">
        <v>98</v>
      </c>
      <c r="P9" s="119" t="s">
        <v>69</v>
      </c>
      <c r="Q9" s="119" t="s">
        <v>72</v>
      </c>
      <c r="R9" s="119" t="s">
        <v>75</v>
      </c>
      <c r="S9" s="121" t="s">
        <v>44</v>
      </c>
    </row>
    <row r="10" spans="2:19" ht="30" x14ac:dyDescent="0.15">
      <c r="B10" s="127">
        <v>2</v>
      </c>
      <c r="C10" s="122">
        <v>44350</v>
      </c>
      <c r="D10" s="123" t="s">
        <v>95</v>
      </c>
      <c r="E10" s="123"/>
      <c r="F10" s="23">
        <v>123</v>
      </c>
      <c r="G10" s="24" t="s">
        <v>38</v>
      </c>
      <c r="H10" s="123" t="s">
        <v>43</v>
      </c>
      <c r="I10" s="124" t="s">
        <v>97</v>
      </c>
      <c r="J10" s="124" t="s">
        <v>48</v>
      </c>
      <c r="K10" s="23" t="s">
        <v>97</v>
      </c>
      <c r="L10" s="123" t="s">
        <v>54</v>
      </c>
      <c r="M10" s="123" t="s">
        <v>98</v>
      </c>
      <c r="N10" s="123" t="s">
        <v>63</v>
      </c>
      <c r="O10" s="123" t="s">
        <v>98</v>
      </c>
      <c r="P10" s="123" t="s">
        <v>70</v>
      </c>
      <c r="Q10" s="123" t="s">
        <v>72</v>
      </c>
      <c r="R10" s="123" t="s">
        <v>76</v>
      </c>
      <c r="S10" s="125" t="s">
        <v>44</v>
      </c>
    </row>
    <row r="11" spans="2:19" ht="45" x14ac:dyDescent="0.15">
      <c r="B11" s="126">
        <v>3</v>
      </c>
      <c r="C11" s="118">
        <v>44350</v>
      </c>
      <c r="D11" s="119" t="s">
        <v>95</v>
      </c>
      <c r="E11" s="119" t="s">
        <v>99</v>
      </c>
      <c r="F11" s="21">
        <v>123</v>
      </c>
      <c r="G11" s="22" t="s">
        <v>39</v>
      </c>
      <c r="H11" s="119" t="s">
        <v>43</v>
      </c>
      <c r="I11" s="120" t="s">
        <v>97</v>
      </c>
      <c r="J11" s="120" t="s">
        <v>47</v>
      </c>
      <c r="K11" s="21" t="s">
        <v>97</v>
      </c>
      <c r="L11" s="119" t="s">
        <v>55</v>
      </c>
      <c r="M11" s="119" t="s">
        <v>98</v>
      </c>
      <c r="N11" s="119" t="s">
        <v>64</v>
      </c>
      <c r="O11" s="119" t="s">
        <v>98</v>
      </c>
      <c r="P11" s="119" t="s">
        <v>69</v>
      </c>
      <c r="Q11" s="119" t="s">
        <v>73</v>
      </c>
      <c r="R11" s="119" t="s">
        <v>77</v>
      </c>
      <c r="S11" s="121" t="s">
        <v>100</v>
      </c>
    </row>
    <row r="12" spans="2:19" ht="51" x14ac:dyDescent="0.15">
      <c r="B12" s="127">
        <v>4</v>
      </c>
      <c r="C12" s="122">
        <v>44350</v>
      </c>
      <c r="D12" s="123" t="s">
        <v>95</v>
      </c>
      <c r="E12" s="123"/>
      <c r="F12" s="23">
        <v>123</v>
      </c>
      <c r="G12" s="24" t="s">
        <v>37</v>
      </c>
      <c r="H12" s="123" t="s">
        <v>44</v>
      </c>
      <c r="I12" s="124" t="s">
        <v>97</v>
      </c>
      <c r="J12" s="124" t="s">
        <v>47</v>
      </c>
      <c r="K12" s="23" t="s">
        <v>97</v>
      </c>
      <c r="L12" s="123" t="s">
        <v>56</v>
      </c>
      <c r="M12" s="123" t="s">
        <v>98</v>
      </c>
      <c r="N12" s="123" t="s">
        <v>65</v>
      </c>
      <c r="O12" s="123" t="s">
        <v>98</v>
      </c>
      <c r="P12" s="123" t="s">
        <v>70</v>
      </c>
      <c r="Q12" s="123" t="s">
        <v>73</v>
      </c>
      <c r="R12" s="123" t="s">
        <v>75</v>
      </c>
      <c r="S12" s="125" t="s">
        <v>101</v>
      </c>
    </row>
    <row r="13" spans="2:19" ht="51" x14ac:dyDescent="0.15">
      <c r="B13" s="126">
        <v>5</v>
      </c>
      <c r="C13" s="118">
        <v>44350</v>
      </c>
      <c r="D13" s="119" t="s">
        <v>95</v>
      </c>
      <c r="E13" s="119" t="s">
        <v>102</v>
      </c>
      <c r="F13" s="21">
        <v>123</v>
      </c>
      <c r="G13" s="22" t="s">
        <v>37</v>
      </c>
      <c r="H13" s="119" t="s">
        <v>43</v>
      </c>
      <c r="I13" s="120"/>
      <c r="J13" s="120" t="s">
        <v>48</v>
      </c>
      <c r="K13" s="21" t="s">
        <v>97</v>
      </c>
      <c r="L13" s="119" t="s">
        <v>57</v>
      </c>
      <c r="M13" s="119" t="s">
        <v>98</v>
      </c>
      <c r="N13" s="119" t="s">
        <v>66</v>
      </c>
      <c r="O13" s="119" t="s">
        <v>98</v>
      </c>
      <c r="P13" s="119" t="s">
        <v>69</v>
      </c>
      <c r="Q13" s="119" t="s">
        <v>72</v>
      </c>
      <c r="R13" s="119" t="s">
        <v>75</v>
      </c>
      <c r="S13" s="121" t="s">
        <v>103</v>
      </c>
    </row>
    <row r="14" spans="2:19" ht="51" x14ac:dyDescent="0.15">
      <c r="B14" s="127">
        <v>6</v>
      </c>
      <c r="C14" s="122">
        <v>44350</v>
      </c>
      <c r="D14" s="123" t="s">
        <v>95</v>
      </c>
      <c r="E14" s="123" t="s">
        <v>104</v>
      </c>
      <c r="F14" s="23">
        <v>123</v>
      </c>
      <c r="G14" s="24" t="s">
        <v>37</v>
      </c>
      <c r="H14" s="123" t="s">
        <v>43</v>
      </c>
      <c r="I14" s="124"/>
      <c r="J14" s="124" t="s">
        <v>47</v>
      </c>
      <c r="K14" s="23" t="s">
        <v>97</v>
      </c>
      <c r="L14" s="123" t="s">
        <v>58</v>
      </c>
      <c r="M14" s="123" t="s">
        <v>98</v>
      </c>
      <c r="N14" s="123" t="s">
        <v>67</v>
      </c>
      <c r="O14" s="123" t="s">
        <v>98</v>
      </c>
      <c r="P14" s="123" t="s">
        <v>69</v>
      </c>
      <c r="Q14" s="123" t="s">
        <v>72</v>
      </c>
      <c r="R14" s="123" t="s">
        <v>75</v>
      </c>
      <c r="S14" s="125" t="s">
        <v>105</v>
      </c>
    </row>
    <row r="15" spans="2:19" ht="51" x14ac:dyDescent="0.15">
      <c r="B15" s="126">
        <v>7</v>
      </c>
      <c r="C15" s="118">
        <v>44350</v>
      </c>
      <c r="D15" s="119" t="s">
        <v>95</v>
      </c>
      <c r="E15" s="119" t="s">
        <v>106</v>
      </c>
      <c r="F15" s="21">
        <v>123</v>
      </c>
      <c r="G15" s="22" t="s">
        <v>37</v>
      </c>
      <c r="H15" s="119" t="s">
        <v>43</v>
      </c>
      <c r="I15" s="120" t="s">
        <v>97</v>
      </c>
      <c r="J15" s="120" t="s">
        <v>47</v>
      </c>
      <c r="K15" s="21" t="s">
        <v>97</v>
      </c>
      <c r="L15" s="119" t="s">
        <v>59</v>
      </c>
      <c r="M15" s="119" t="s">
        <v>98</v>
      </c>
      <c r="N15" s="119" t="s">
        <v>61</v>
      </c>
      <c r="O15" s="119" t="s">
        <v>98</v>
      </c>
      <c r="P15" s="119" t="s">
        <v>69</v>
      </c>
      <c r="Q15" s="119" t="s">
        <v>72</v>
      </c>
      <c r="R15" s="119" t="s">
        <v>75</v>
      </c>
      <c r="S15" s="121" t="s">
        <v>107</v>
      </c>
    </row>
    <row r="16" spans="2:19" ht="51" x14ac:dyDescent="0.15">
      <c r="B16" s="127">
        <v>8</v>
      </c>
      <c r="C16" s="122">
        <v>44350</v>
      </c>
      <c r="D16" s="123" t="s">
        <v>95</v>
      </c>
      <c r="E16" s="123" t="s">
        <v>108</v>
      </c>
      <c r="F16" s="23">
        <v>123</v>
      </c>
      <c r="G16" s="24" t="s">
        <v>37</v>
      </c>
      <c r="H16" s="123" t="s">
        <v>43</v>
      </c>
      <c r="I16" s="124" t="s">
        <v>97</v>
      </c>
      <c r="J16" s="124" t="s">
        <v>47</v>
      </c>
      <c r="K16" s="23" t="s">
        <v>97</v>
      </c>
      <c r="L16" s="123" t="s">
        <v>53</v>
      </c>
      <c r="M16" s="123" t="s">
        <v>98</v>
      </c>
      <c r="N16" s="123" t="s">
        <v>61</v>
      </c>
      <c r="O16" s="123" t="s">
        <v>98</v>
      </c>
      <c r="P16" s="123" t="s">
        <v>69</v>
      </c>
      <c r="Q16" s="123" t="s">
        <v>72</v>
      </c>
      <c r="R16" s="123" t="s">
        <v>75</v>
      </c>
      <c r="S16" s="125" t="s">
        <v>109</v>
      </c>
    </row>
    <row r="17" spans="2:19" ht="51" x14ac:dyDescent="0.15">
      <c r="B17" s="126">
        <v>9</v>
      </c>
      <c r="C17" s="118">
        <v>44350</v>
      </c>
      <c r="D17" s="119" t="s">
        <v>95</v>
      </c>
      <c r="E17" s="119" t="s">
        <v>110</v>
      </c>
      <c r="F17" s="21">
        <v>123</v>
      </c>
      <c r="G17" s="22" t="s">
        <v>37</v>
      </c>
      <c r="H17" s="119" t="s">
        <v>43</v>
      </c>
      <c r="I17" s="120" t="s">
        <v>97</v>
      </c>
      <c r="J17" s="120" t="s">
        <v>47</v>
      </c>
      <c r="K17" s="21" t="s">
        <v>97</v>
      </c>
      <c r="L17" s="119" t="s">
        <v>53</v>
      </c>
      <c r="M17" s="119" t="s">
        <v>98</v>
      </c>
      <c r="N17" s="119" t="s">
        <v>61</v>
      </c>
      <c r="O17" s="119" t="s">
        <v>98</v>
      </c>
      <c r="P17" s="119" t="s">
        <v>69</v>
      </c>
      <c r="Q17" s="119" t="s">
        <v>72</v>
      </c>
      <c r="R17" s="119" t="s">
        <v>75</v>
      </c>
      <c r="S17" s="121" t="s">
        <v>111</v>
      </c>
    </row>
    <row r="18" spans="2:19" ht="51" x14ac:dyDescent="0.15">
      <c r="B18" s="127">
        <v>10</v>
      </c>
      <c r="C18" s="122">
        <v>44350</v>
      </c>
      <c r="D18" s="123" t="s">
        <v>95</v>
      </c>
      <c r="E18" s="123" t="s">
        <v>112</v>
      </c>
      <c r="F18" s="23">
        <v>123</v>
      </c>
      <c r="G18" s="24" t="s">
        <v>37</v>
      </c>
      <c r="H18" s="123" t="s">
        <v>43</v>
      </c>
      <c r="I18" s="124" t="s">
        <v>97</v>
      </c>
      <c r="J18" s="124" t="s">
        <v>47</v>
      </c>
      <c r="K18" s="23" t="s">
        <v>97</v>
      </c>
      <c r="L18" s="123" t="s">
        <v>53</v>
      </c>
      <c r="M18" s="123" t="s">
        <v>98</v>
      </c>
      <c r="N18" s="123" t="s">
        <v>61</v>
      </c>
      <c r="O18" s="123" t="s">
        <v>98</v>
      </c>
      <c r="P18" s="123" t="s">
        <v>69</v>
      </c>
      <c r="Q18" s="123" t="s">
        <v>72</v>
      </c>
      <c r="R18" s="123" t="s">
        <v>75</v>
      </c>
      <c r="S18" s="125" t="s">
        <v>113</v>
      </c>
    </row>
    <row r="19" spans="2:19" ht="51" x14ac:dyDescent="0.15">
      <c r="B19" s="126">
        <v>11</v>
      </c>
      <c r="C19" s="118">
        <v>44350</v>
      </c>
      <c r="D19" s="119" t="s">
        <v>95</v>
      </c>
      <c r="E19" s="119" t="s">
        <v>114</v>
      </c>
      <c r="F19" s="21">
        <v>123</v>
      </c>
      <c r="G19" s="22" t="s">
        <v>37</v>
      </c>
      <c r="H19" s="119" t="s">
        <v>43</v>
      </c>
      <c r="I19" s="120" t="s">
        <v>97</v>
      </c>
      <c r="J19" s="120" t="s">
        <v>47</v>
      </c>
      <c r="K19" s="21" t="s">
        <v>97</v>
      </c>
      <c r="L19" s="119" t="s">
        <v>53</v>
      </c>
      <c r="M19" s="119" t="s">
        <v>98</v>
      </c>
      <c r="N19" s="119" t="s">
        <v>61</v>
      </c>
      <c r="O19" s="119" t="s">
        <v>98</v>
      </c>
      <c r="P19" s="119" t="s">
        <v>69</v>
      </c>
      <c r="Q19" s="119" t="s">
        <v>72</v>
      </c>
      <c r="R19" s="119" t="s">
        <v>75</v>
      </c>
      <c r="S19" s="121" t="s">
        <v>115</v>
      </c>
    </row>
    <row r="20" spans="2:19" ht="51" x14ac:dyDescent="0.15">
      <c r="B20" s="127">
        <v>12</v>
      </c>
      <c r="C20" s="122">
        <v>44350</v>
      </c>
      <c r="D20" s="123" t="s">
        <v>95</v>
      </c>
      <c r="E20" s="123" t="s">
        <v>116</v>
      </c>
      <c r="F20" s="23">
        <v>123</v>
      </c>
      <c r="G20" s="24" t="s">
        <v>37</v>
      </c>
      <c r="H20" s="123" t="s">
        <v>43</v>
      </c>
      <c r="I20" s="124" t="s">
        <v>97</v>
      </c>
      <c r="J20" s="124" t="s">
        <v>47</v>
      </c>
      <c r="K20" s="23" t="s">
        <v>97</v>
      </c>
      <c r="L20" s="123" t="s">
        <v>53</v>
      </c>
      <c r="M20" s="123" t="s">
        <v>98</v>
      </c>
      <c r="N20" s="123" t="s">
        <v>61</v>
      </c>
      <c r="O20" s="123" t="s">
        <v>98</v>
      </c>
      <c r="P20" s="123" t="s">
        <v>69</v>
      </c>
      <c r="Q20" s="123" t="s">
        <v>72</v>
      </c>
      <c r="R20" s="123" t="s">
        <v>75</v>
      </c>
      <c r="S20" s="125" t="s">
        <v>117</v>
      </c>
    </row>
    <row r="21" spans="2:19" ht="51" x14ac:dyDescent="0.15">
      <c r="B21" s="126">
        <v>13</v>
      </c>
      <c r="C21" s="118">
        <v>44350</v>
      </c>
      <c r="D21" s="119" t="s">
        <v>95</v>
      </c>
      <c r="E21" s="119" t="s">
        <v>118</v>
      </c>
      <c r="F21" s="21">
        <v>123</v>
      </c>
      <c r="G21" s="22" t="s">
        <v>37</v>
      </c>
      <c r="H21" s="119" t="s">
        <v>43</v>
      </c>
      <c r="I21" s="120" t="s">
        <v>97</v>
      </c>
      <c r="J21" s="120" t="s">
        <v>47</v>
      </c>
      <c r="K21" s="21" t="s">
        <v>97</v>
      </c>
      <c r="L21" s="119" t="s">
        <v>53</v>
      </c>
      <c r="M21" s="119" t="s">
        <v>98</v>
      </c>
      <c r="N21" s="119" t="s">
        <v>61</v>
      </c>
      <c r="O21" s="119" t="s">
        <v>98</v>
      </c>
      <c r="P21" s="119" t="s">
        <v>69</v>
      </c>
      <c r="Q21" s="119" t="s">
        <v>72</v>
      </c>
      <c r="R21" s="119" t="s">
        <v>75</v>
      </c>
      <c r="S21" s="121" t="s">
        <v>119</v>
      </c>
    </row>
    <row r="22" spans="2:19" ht="51" x14ac:dyDescent="0.15">
      <c r="B22" s="127">
        <v>14</v>
      </c>
      <c r="C22" s="122">
        <v>44350</v>
      </c>
      <c r="D22" s="123" t="s">
        <v>95</v>
      </c>
      <c r="E22" s="123" t="s">
        <v>120</v>
      </c>
      <c r="F22" s="23">
        <v>123</v>
      </c>
      <c r="G22" s="24" t="s">
        <v>37</v>
      </c>
      <c r="H22" s="123" t="s">
        <v>43</v>
      </c>
      <c r="I22" s="124" t="s">
        <v>97</v>
      </c>
      <c r="J22" s="124" t="s">
        <v>47</v>
      </c>
      <c r="K22" s="23" t="s">
        <v>97</v>
      </c>
      <c r="L22" s="123" t="s">
        <v>53</v>
      </c>
      <c r="M22" s="123" t="s">
        <v>98</v>
      </c>
      <c r="N22" s="123" t="s">
        <v>61</v>
      </c>
      <c r="O22" s="123" t="s">
        <v>98</v>
      </c>
      <c r="P22" s="123" t="s">
        <v>69</v>
      </c>
      <c r="Q22" s="123" t="s">
        <v>72</v>
      </c>
      <c r="R22" s="123" t="s">
        <v>75</v>
      </c>
      <c r="S22" s="125" t="s">
        <v>121</v>
      </c>
    </row>
    <row r="23" spans="2:19" ht="51" x14ac:dyDescent="0.15">
      <c r="B23" s="126">
        <v>15</v>
      </c>
      <c r="C23" s="118">
        <v>44350</v>
      </c>
      <c r="D23" s="119" t="s">
        <v>95</v>
      </c>
      <c r="E23" s="119" t="s">
        <v>122</v>
      </c>
      <c r="F23" s="21">
        <v>123</v>
      </c>
      <c r="G23" s="22" t="s">
        <v>37</v>
      </c>
      <c r="H23" s="119" t="s">
        <v>43</v>
      </c>
      <c r="I23" s="120" t="s">
        <v>97</v>
      </c>
      <c r="J23" s="120" t="s">
        <v>47</v>
      </c>
      <c r="K23" s="21" t="s">
        <v>97</v>
      </c>
      <c r="L23" s="119" t="s">
        <v>53</v>
      </c>
      <c r="M23" s="119" t="s">
        <v>98</v>
      </c>
      <c r="N23" s="119" t="s">
        <v>61</v>
      </c>
      <c r="O23" s="119" t="s">
        <v>98</v>
      </c>
      <c r="P23" s="119" t="s">
        <v>69</v>
      </c>
      <c r="Q23" s="119" t="s">
        <v>72</v>
      </c>
      <c r="R23" s="119" t="s">
        <v>75</v>
      </c>
      <c r="S23" s="121" t="s">
        <v>123</v>
      </c>
    </row>
    <row r="24" spans="2:19" ht="51" x14ac:dyDescent="0.15">
      <c r="B24" s="127">
        <v>16</v>
      </c>
      <c r="C24" s="122">
        <v>44350</v>
      </c>
      <c r="D24" s="123" t="s">
        <v>95</v>
      </c>
      <c r="E24" s="123" t="s">
        <v>124</v>
      </c>
      <c r="F24" s="23">
        <v>123</v>
      </c>
      <c r="G24" s="24" t="s">
        <v>37</v>
      </c>
      <c r="H24" s="123" t="s">
        <v>43</v>
      </c>
      <c r="I24" s="124" t="s">
        <v>97</v>
      </c>
      <c r="J24" s="124" t="s">
        <v>47</v>
      </c>
      <c r="K24" s="23" t="s">
        <v>97</v>
      </c>
      <c r="L24" s="123" t="s">
        <v>53</v>
      </c>
      <c r="M24" s="123" t="s">
        <v>98</v>
      </c>
      <c r="N24" s="123" t="s">
        <v>61</v>
      </c>
      <c r="O24" s="123" t="s">
        <v>98</v>
      </c>
      <c r="P24" s="123" t="s">
        <v>69</v>
      </c>
      <c r="Q24" s="123" t="s">
        <v>72</v>
      </c>
      <c r="R24" s="123" t="s">
        <v>75</v>
      </c>
      <c r="S24" s="125" t="s">
        <v>125</v>
      </c>
    </row>
    <row r="25" spans="2:19" ht="51" x14ac:dyDescent="0.15">
      <c r="B25" s="126">
        <v>17</v>
      </c>
      <c r="C25" s="118">
        <v>44350</v>
      </c>
      <c r="D25" s="119" t="s">
        <v>95</v>
      </c>
      <c r="E25" s="119" t="s">
        <v>126</v>
      </c>
      <c r="F25" s="21">
        <v>123</v>
      </c>
      <c r="G25" s="22" t="s">
        <v>37</v>
      </c>
      <c r="H25" s="119" t="s">
        <v>43</v>
      </c>
      <c r="I25" s="120" t="s">
        <v>97</v>
      </c>
      <c r="J25" s="120" t="s">
        <v>47</v>
      </c>
      <c r="K25" s="21" t="s">
        <v>97</v>
      </c>
      <c r="L25" s="119" t="s">
        <v>53</v>
      </c>
      <c r="M25" s="119" t="s">
        <v>98</v>
      </c>
      <c r="N25" s="119" t="s">
        <v>61</v>
      </c>
      <c r="O25" s="119" t="s">
        <v>98</v>
      </c>
      <c r="P25" s="119" t="s">
        <v>69</v>
      </c>
      <c r="Q25" s="119" t="s">
        <v>72</v>
      </c>
      <c r="R25" s="119" t="s">
        <v>75</v>
      </c>
      <c r="S25" s="121" t="s">
        <v>127</v>
      </c>
    </row>
    <row r="26" spans="2:19" ht="51" x14ac:dyDescent="0.15">
      <c r="B26" s="127">
        <v>18</v>
      </c>
      <c r="C26" s="122">
        <v>44350</v>
      </c>
      <c r="D26" s="123" t="s">
        <v>95</v>
      </c>
      <c r="E26" s="123" t="s">
        <v>128</v>
      </c>
      <c r="F26" s="23">
        <v>123</v>
      </c>
      <c r="G26" s="24" t="s">
        <v>37</v>
      </c>
      <c r="H26" s="123" t="s">
        <v>43</v>
      </c>
      <c r="I26" s="124" t="s">
        <v>97</v>
      </c>
      <c r="J26" s="124" t="s">
        <v>47</v>
      </c>
      <c r="K26" s="23" t="s">
        <v>97</v>
      </c>
      <c r="L26" s="123" t="s">
        <v>53</v>
      </c>
      <c r="M26" s="123" t="s">
        <v>98</v>
      </c>
      <c r="N26" s="123" t="s">
        <v>61</v>
      </c>
      <c r="O26" s="123" t="s">
        <v>98</v>
      </c>
      <c r="P26" s="123" t="s">
        <v>69</v>
      </c>
      <c r="Q26" s="123" t="s">
        <v>72</v>
      </c>
      <c r="R26" s="123" t="s">
        <v>75</v>
      </c>
      <c r="S26" s="125" t="s">
        <v>129</v>
      </c>
    </row>
    <row r="27" spans="2:19" ht="51" x14ac:dyDescent="0.15">
      <c r="B27" s="126">
        <v>19</v>
      </c>
      <c r="C27" s="118">
        <v>44350</v>
      </c>
      <c r="D27" s="119" t="s">
        <v>95</v>
      </c>
      <c r="E27" s="119" t="s">
        <v>130</v>
      </c>
      <c r="F27" s="21">
        <v>123</v>
      </c>
      <c r="G27" s="22" t="s">
        <v>37</v>
      </c>
      <c r="H27" s="119" t="s">
        <v>43</v>
      </c>
      <c r="I27" s="120" t="s">
        <v>97</v>
      </c>
      <c r="J27" s="120" t="s">
        <v>47</v>
      </c>
      <c r="K27" s="21" t="s">
        <v>97</v>
      </c>
      <c r="L27" s="119" t="s">
        <v>53</v>
      </c>
      <c r="M27" s="119" t="s">
        <v>98</v>
      </c>
      <c r="N27" s="119" t="s">
        <v>61</v>
      </c>
      <c r="O27" s="119" t="s">
        <v>98</v>
      </c>
      <c r="P27" s="119" t="s">
        <v>69</v>
      </c>
      <c r="Q27" s="119" t="s">
        <v>72</v>
      </c>
      <c r="R27" s="119" t="s">
        <v>75</v>
      </c>
      <c r="S27" s="121" t="s">
        <v>131</v>
      </c>
    </row>
    <row r="28" spans="2:19" ht="51" x14ac:dyDescent="0.15">
      <c r="B28" s="127">
        <v>20</v>
      </c>
      <c r="C28" s="122">
        <v>44350</v>
      </c>
      <c r="D28" s="123" t="s">
        <v>95</v>
      </c>
      <c r="E28" s="123" t="s">
        <v>132</v>
      </c>
      <c r="F28" s="23">
        <v>123</v>
      </c>
      <c r="G28" s="24" t="s">
        <v>37</v>
      </c>
      <c r="H28" s="123" t="s">
        <v>43</v>
      </c>
      <c r="I28" s="124" t="s">
        <v>97</v>
      </c>
      <c r="J28" s="124" t="s">
        <v>47</v>
      </c>
      <c r="K28" s="23" t="s">
        <v>97</v>
      </c>
      <c r="L28" s="123" t="s">
        <v>53</v>
      </c>
      <c r="M28" s="123" t="s">
        <v>98</v>
      </c>
      <c r="N28" s="123" t="s">
        <v>61</v>
      </c>
      <c r="O28" s="123" t="s">
        <v>98</v>
      </c>
      <c r="P28" s="123" t="s">
        <v>69</v>
      </c>
      <c r="Q28" s="123" t="s">
        <v>72</v>
      </c>
      <c r="R28" s="123" t="s">
        <v>75</v>
      </c>
      <c r="S28" s="125" t="s">
        <v>133</v>
      </c>
    </row>
    <row r="29" spans="2:19" ht="51" x14ac:dyDescent="0.15">
      <c r="B29" s="126">
        <v>21</v>
      </c>
      <c r="C29" s="118">
        <v>44350</v>
      </c>
      <c r="D29" s="119" t="s">
        <v>95</v>
      </c>
      <c r="E29" s="119" t="s">
        <v>134</v>
      </c>
      <c r="F29" s="21">
        <v>123</v>
      </c>
      <c r="G29" s="22" t="s">
        <v>37</v>
      </c>
      <c r="H29" s="119" t="s">
        <v>43</v>
      </c>
      <c r="I29" s="120" t="s">
        <v>97</v>
      </c>
      <c r="J29" s="120" t="s">
        <v>47</v>
      </c>
      <c r="K29" s="21" t="s">
        <v>97</v>
      </c>
      <c r="L29" s="119" t="s">
        <v>53</v>
      </c>
      <c r="M29" s="119" t="s">
        <v>98</v>
      </c>
      <c r="N29" s="119" t="s">
        <v>61</v>
      </c>
      <c r="O29" s="119" t="s">
        <v>98</v>
      </c>
      <c r="P29" s="119" t="s">
        <v>69</v>
      </c>
      <c r="Q29" s="119" t="s">
        <v>72</v>
      </c>
      <c r="R29" s="119" t="s">
        <v>75</v>
      </c>
      <c r="S29" s="121" t="s">
        <v>135</v>
      </c>
    </row>
    <row r="30" spans="2:19" ht="51" x14ac:dyDescent="0.15">
      <c r="B30" s="127">
        <v>22</v>
      </c>
      <c r="C30" s="122">
        <v>44350</v>
      </c>
      <c r="D30" s="123" t="s">
        <v>95</v>
      </c>
      <c r="E30" s="123" t="s">
        <v>136</v>
      </c>
      <c r="F30" s="23">
        <v>123</v>
      </c>
      <c r="G30" s="24" t="s">
        <v>37</v>
      </c>
      <c r="H30" s="123" t="s">
        <v>43</v>
      </c>
      <c r="I30" s="124" t="s">
        <v>97</v>
      </c>
      <c r="J30" s="124" t="s">
        <v>47</v>
      </c>
      <c r="K30" s="23" t="s">
        <v>97</v>
      </c>
      <c r="L30" s="123" t="s">
        <v>53</v>
      </c>
      <c r="M30" s="123" t="s">
        <v>98</v>
      </c>
      <c r="N30" s="123" t="s">
        <v>61</v>
      </c>
      <c r="O30" s="123" t="s">
        <v>98</v>
      </c>
      <c r="P30" s="123" t="s">
        <v>69</v>
      </c>
      <c r="Q30" s="123" t="s">
        <v>72</v>
      </c>
      <c r="R30" s="123" t="s">
        <v>75</v>
      </c>
      <c r="S30" s="125" t="s">
        <v>137</v>
      </c>
    </row>
    <row r="31" spans="2:19" ht="51" x14ac:dyDescent="0.15">
      <c r="B31" s="126">
        <v>23</v>
      </c>
      <c r="C31" s="118">
        <v>44350</v>
      </c>
      <c r="D31" s="119" t="s">
        <v>95</v>
      </c>
      <c r="E31" s="119" t="s">
        <v>138</v>
      </c>
      <c r="F31" s="21">
        <v>123</v>
      </c>
      <c r="G31" s="22" t="s">
        <v>37</v>
      </c>
      <c r="H31" s="119" t="s">
        <v>43</v>
      </c>
      <c r="I31" s="120" t="s">
        <v>97</v>
      </c>
      <c r="J31" s="120" t="s">
        <v>47</v>
      </c>
      <c r="K31" s="21" t="s">
        <v>97</v>
      </c>
      <c r="L31" s="119" t="s">
        <v>53</v>
      </c>
      <c r="M31" s="119" t="s">
        <v>98</v>
      </c>
      <c r="N31" s="119" t="s">
        <v>61</v>
      </c>
      <c r="O31" s="119" t="s">
        <v>98</v>
      </c>
      <c r="P31" s="119" t="s">
        <v>69</v>
      </c>
      <c r="Q31" s="119" t="s">
        <v>72</v>
      </c>
      <c r="R31" s="119" t="s">
        <v>75</v>
      </c>
      <c r="S31" s="121" t="s">
        <v>139</v>
      </c>
    </row>
    <row r="32" spans="2:19" ht="51" x14ac:dyDescent="0.15">
      <c r="B32" s="127">
        <v>24</v>
      </c>
      <c r="C32" s="122">
        <v>44350</v>
      </c>
      <c r="D32" s="123" t="s">
        <v>95</v>
      </c>
      <c r="E32" s="123" t="s">
        <v>140</v>
      </c>
      <c r="F32" s="23">
        <v>123</v>
      </c>
      <c r="G32" s="24" t="s">
        <v>37</v>
      </c>
      <c r="H32" s="123" t="s">
        <v>43</v>
      </c>
      <c r="I32" s="124" t="s">
        <v>97</v>
      </c>
      <c r="J32" s="124" t="s">
        <v>47</v>
      </c>
      <c r="K32" s="23" t="s">
        <v>97</v>
      </c>
      <c r="L32" s="123" t="s">
        <v>53</v>
      </c>
      <c r="M32" s="123" t="s">
        <v>98</v>
      </c>
      <c r="N32" s="123" t="s">
        <v>61</v>
      </c>
      <c r="O32" s="123" t="s">
        <v>98</v>
      </c>
      <c r="P32" s="123" t="s">
        <v>69</v>
      </c>
      <c r="Q32" s="123" t="s">
        <v>72</v>
      </c>
      <c r="R32" s="123" t="s">
        <v>75</v>
      </c>
      <c r="S32" s="125" t="s">
        <v>141</v>
      </c>
    </row>
    <row r="33" spans="2:19" ht="51" x14ac:dyDescent="0.15">
      <c r="B33" s="126">
        <v>25</v>
      </c>
      <c r="C33" s="118">
        <v>44350</v>
      </c>
      <c r="D33" s="119" t="s">
        <v>95</v>
      </c>
      <c r="E33" s="119" t="s">
        <v>142</v>
      </c>
      <c r="F33" s="21">
        <v>123</v>
      </c>
      <c r="G33" s="22" t="s">
        <v>37</v>
      </c>
      <c r="H33" s="119" t="s">
        <v>43</v>
      </c>
      <c r="I33" s="120" t="s">
        <v>97</v>
      </c>
      <c r="J33" s="120" t="s">
        <v>47</v>
      </c>
      <c r="K33" s="21" t="s">
        <v>97</v>
      </c>
      <c r="L33" s="119" t="s">
        <v>53</v>
      </c>
      <c r="M33" s="119" t="s">
        <v>98</v>
      </c>
      <c r="N33" s="119" t="s">
        <v>61</v>
      </c>
      <c r="O33" s="119" t="s">
        <v>98</v>
      </c>
      <c r="P33" s="119" t="s">
        <v>69</v>
      </c>
      <c r="Q33" s="119" t="s">
        <v>72</v>
      </c>
      <c r="R33" s="119" t="s">
        <v>75</v>
      </c>
      <c r="S33" s="121" t="s">
        <v>143</v>
      </c>
    </row>
    <row r="34" spans="2:19" ht="51" x14ac:dyDescent="0.15">
      <c r="B34" s="127">
        <v>26</v>
      </c>
      <c r="C34" s="122">
        <v>44350</v>
      </c>
      <c r="D34" s="123" t="s">
        <v>95</v>
      </c>
      <c r="E34" s="123" t="s">
        <v>144</v>
      </c>
      <c r="F34" s="23">
        <v>123</v>
      </c>
      <c r="G34" s="24" t="s">
        <v>37</v>
      </c>
      <c r="H34" s="123" t="s">
        <v>43</v>
      </c>
      <c r="I34" s="124" t="s">
        <v>97</v>
      </c>
      <c r="J34" s="124" t="s">
        <v>47</v>
      </c>
      <c r="K34" s="23" t="s">
        <v>97</v>
      </c>
      <c r="L34" s="123" t="s">
        <v>53</v>
      </c>
      <c r="M34" s="123" t="s">
        <v>98</v>
      </c>
      <c r="N34" s="123" t="s">
        <v>61</v>
      </c>
      <c r="O34" s="123" t="s">
        <v>98</v>
      </c>
      <c r="P34" s="123" t="s">
        <v>69</v>
      </c>
      <c r="Q34" s="123" t="s">
        <v>72</v>
      </c>
      <c r="R34" s="123" t="s">
        <v>75</v>
      </c>
      <c r="S34" s="125" t="s">
        <v>145</v>
      </c>
    </row>
    <row r="35" spans="2:19" ht="51" x14ac:dyDescent="0.15">
      <c r="B35" s="126">
        <v>27</v>
      </c>
      <c r="C35" s="118">
        <v>44350</v>
      </c>
      <c r="D35" s="119" t="s">
        <v>95</v>
      </c>
      <c r="E35" s="119" t="s">
        <v>146</v>
      </c>
      <c r="F35" s="21">
        <v>123</v>
      </c>
      <c r="G35" s="22" t="s">
        <v>37</v>
      </c>
      <c r="H35" s="119" t="s">
        <v>43</v>
      </c>
      <c r="I35" s="120" t="s">
        <v>97</v>
      </c>
      <c r="J35" s="120" t="s">
        <v>47</v>
      </c>
      <c r="K35" s="21" t="s">
        <v>97</v>
      </c>
      <c r="L35" s="119" t="s">
        <v>53</v>
      </c>
      <c r="M35" s="119" t="s">
        <v>98</v>
      </c>
      <c r="N35" s="119" t="s">
        <v>61</v>
      </c>
      <c r="O35" s="119" t="s">
        <v>98</v>
      </c>
      <c r="P35" s="119" t="s">
        <v>69</v>
      </c>
      <c r="Q35" s="119" t="s">
        <v>72</v>
      </c>
      <c r="R35" s="119" t="s">
        <v>75</v>
      </c>
      <c r="S35" s="121" t="s">
        <v>147</v>
      </c>
    </row>
    <row r="36" spans="2:19" ht="51" x14ac:dyDescent="0.15">
      <c r="B36" s="127">
        <v>28</v>
      </c>
      <c r="C36" s="122">
        <v>44350</v>
      </c>
      <c r="D36" s="123" t="s">
        <v>95</v>
      </c>
      <c r="E36" s="123" t="s">
        <v>148</v>
      </c>
      <c r="F36" s="23">
        <v>123</v>
      </c>
      <c r="G36" s="24" t="s">
        <v>37</v>
      </c>
      <c r="H36" s="123" t="s">
        <v>43</v>
      </c>
      <c r="I36" s="124" t="s">
        <v>97</v>
      </c>
      <c r="J36" s="124" t="s">
        <v>47</v>
      </c>
      <c r="K36" s="23" t="s">
        <v>97</v>
      </c>
      <c r="L36" s="123" t="s">
        <v>53</v>
      </c>
      <c r="M36" s="123" t="s">
        <v>98</v>
      </c>
      <c r="N36" s="123" t="s">
        <v>61</v>
      </c>
      <c r="O36" s="123" t="s">
        <v>98</v>
      </c>
      <c r="P36" s="123" t="s">
        <v>69</v>
      </c>
      <c r="Q36" s="123" t="s">
        <v>72</v>
      </c>
      <c r="R36" s="123" t="s">
        <v>75</v>
      </c>
      <c r="S36" s="125" t="s">
        <v>149</v>
      </c>
    </row>
    <row r="37" spans="2:19" ht="51" x14ac:dyDescent="0.15">
      <c r="B37" s="126">
        <v>29</v>
      </c>
      <c r="C37" s="118">
        <v>44350</v>
      </c>
      <c r="D37" s="119" t="s">
        <v>95</v>
      </c>
      <c r="E37" s="119" t="s">
        <v>150</v>
      </c>
      <c r="F37" s="21">
        <v>123</v>
      </c>
      <c r="G37" s="22" t="s">
        <v>37</v>
      </c>
      <c r="H37" s="119" t="s">
        <v>43</v>
      </c>
      <c r="I37" s="120" t="s">
        <v>97</v>
      </c>
      <c r="J37" s="120" t="s">
        <v>47</v>
      </c>
      <c r="K37" s="21" t="s">
        <v>97</v>
      </c>
      <c r="L37" s="119" t="s">
        <v>53</v>
      </c>
      <c r="M37" s="119" t="s">
        <v>98</v>
      </c>
      <c r="N37" s="119" t="s">
        <v>61</v>
      </c>
      <c r="O37" s="119" t="s">
        <v>98</v>
      </c>
      <c r="P37" s="119" t="s">
        <v>69</v>
      </c>
      <c r="Q37" s="119" t="s">
        <v>72</v>
      </c>
      <c r="R37" s="119" t="s">
        <v>75</v>
      </c>
      <c r="S37" s="121" t="s">
        <v>151</v>
      </c>
    </row>
    <row r="38" spans="2:19" ht="51" x14ac:dyDescent="0.15">
      <c r="B38" s="127">
        <v>30</v>
      </c>
      <c r="C38" s="122">
        <v>44350</v>
      </c>
      <c r="D38" s="123" t="s">
        <v>95</v>
      </c>
      <c r="E38" s="123" t="s">
        <v>152</v>
      </c>
      <c r="F38" s="23">
        <v>123</v>
      </c>
      <c r="G38" s="24" t="s">
        <v>37</v>
      </c>
      <c r="H38" s="123" t="s">
        <v>43</v>
      </c>
      <c r="I38" s="124" t="s">
        <v>97</v>
      </c>
      <c r="J38" s="124" t="s">
        <v>47</v>
      </c>
      <c r="K38" s="23" t="s">
        <v>97</v>
      </c>
      <c r="L38" s="123" t="s">
        <v>53</v>
      </c>
      <c r="M38" s="123" t="s">
        <v>98</v>
      </c>
      <c r="N38" s="123" t="s">
        <v>61</v>
      </c>
      <c r="O38" s="123" t="s">
        <v>98</v>
      </c>
      <c r="P38" s="123" t="s">
        <v>69</v>
      </c>
      <c r="Q38" s="123" t="s">
        <v>72</v>
      </c>
      <c r="R38" s="123" t="s">
        <v>75</v>
      </c>
      <c r="S38" s="125" t="s">
        <v>153</v>
      </c>
    </row>
    <row r="39" spans="2:19" ht="51" x14ac:dyDescent="0.15">
      <c r="B39" s="126">
        <v>31</v>
      </c>
      <c r="C39" s="118">
        <v>44350</v>
      </c>
      <c r="D39" s="119" t="s">
        <v>95</v>
      </c>
      <c r="E39" s="119" t="s">
        <v>154</v>
      </c>
      <c r="F39" s="21">
        <v>123</v>
      </c>
      <c r="G39" s="22" t="s">
        <v>37</v>
      </c>
      <c r="H39" s="119" t="s">
        <v>43</v>
      </c>
      <c r="I39" s="120" t="s">
        <v>97</v>
      </c>
      <c r="J39" s="120" t="s">
        <v>47</v>
      </c>
      <c r="K39" s="21" t="s">
        <v>97</v>
      </c>
      <c r="L39" s="119" t="s">
        <v>53</v>
      </c>
      <c r="M39" s="119" t="s">
        <v>98</v>
      </c>
      <c r="N39" s="119" t="s">
        <v>61</v>
      </c>
      <c r="O39" s="119" t="s">
        <v>98</v>
      </c>
      <c r="P39" s="119" t="s">
        <v>69</v>
      </c>
      <c r="Q39" s="119" t="s">
        <v>72</v>
      </c>
      <c r="R39" s="119" t="s">
        <v>75</v>
      </c>
      <c r="S39" s="121" t="s">
        <v>155</v>
      </c>
    </row>
    <row r="40" spans="2:19" ht="51" x14ac:dyDescent="0.15">
      <c r="B40" s="127">
        <v>32</v>
      </c>
      <c r="C40" s="122">
        <v>44350</v>
      </c>
      <c r="D40" s="123" t="s">
        <v>95</v>
      </c>
      <c r="E40" s="123" t="s">
        <v>156</v>
      </c>
      <c r="F40" s="23">
        <v>123</v>
      </c>
      <c r="G40" s="24" t="s">
        <v>37</v>
      </c>
      <c r="H40" s="123" t="s">
        <v>43</v>
      </c>
      <c r="I40" s="124" t="s">
        <v>97</v>
      </c>
      <c r="J40" s="124" t="s">
        <v>47</v>
      </c>
      <c r="K40" s="23" t="s">
        <v>97</v>
      </c>
      <c r="L40" s="123" t="s">
        <v>53</v>
      </c>
      <c r="M40" s="123" t="s">
        <v>98</v>
      </c>
      <c r="N40" s="123" t="s">
        <v>61</v>
      </c>
      <c r="O40" s="123" t="s">
        <v>98</v>
      </c>
      <c r="P40" s="123" t="s">
        <v>69</v>
      </c>
      <c r="Q40" s="123" t="s">
        <v>72</v>
      </c>
      <c r="R40" s="123" t="s">
        <v>75</v>
      </c>
      <c r="S40" s="125" t="s">
        <v>157</v>
      </c>
    </row>
    <row r="41" spans="2:19" ht="51" x14ac:dyDescent="0.15">
      <c r="B41" s="126">
        <v>33</v>
      </c>
      <c r="C41" s="118">
        <v>44350</v>
      </c>
      <c r="D41" s="119" t="s">
        <v>95</v>
      </c>
      <c r="E41" s="119" t="s">
        <v>158</v>
      </c>
      <c r="F41" s="21">
        <v>123</v>
      </c>
      <c r="G41" s="22" t="s">
        <v>37</v>
      </c>
      <c r="H41" s="119" t="s">
        <v>43</v>
      </c>
      <c r="I41" s="120" t="s">
        <v>97</v>
      </c>
      <c r="J41" s="120" t="s">
        <v>47</v>
      </c>
      <c r="K41" s="21" t="s">
        <v>97</v>
      </c>
      <c r="L41" s="119" t="s">
        <v>53</v>
      </c>
      <c r="M41" s="119" t="s">
        <v>98</v>
      </c>
      <c r="N41" s="119" t="s">
        <v>61</v>
      </c>
      <c r="O41" s="119" t="s">
        <v>98</v>
      </c>
      <c r="P41" s="119" t="s">
        <v>69</v>
      </c>
      <c r="Q41" s="119" t="s">
        <v>72</v>
      </c>
      <c r="R41" s="119" t="s">
        <v>75</v>
      </c>
      <c r="S41" s="121" t="s">
        <v>159</v>
      </c>
    </row>
    <row r="42" spans="2:19" ht="51" x14ac:dyDescent="0.15">
      <c r="B42" s="127">
        <v>34</v>
      </c>
      <c r="C42" s="122">
        <v>44350</v>
      </c>
      <c r="D42" s="123" t="s">
        <v>95</v>
      </c>
      <c r="E42" s="123" t="s">
        <v>160</v>
      </c>
      <c r="F42" s="23">
        <v>123</v>
      </c>
      <c r="G42" s="24" t="s">
        <v>37</v>
      </c>
      <c r="H42" s="123" t="s">
        <v>43</v>
      </c>
      <c r="I42" s="124" t="s">
        <v>97</v>
      </c>
      <c r="J42" s="124" t="s">
        <v>47</v>
      </c>
      <c r="K42" s="23" t="s">
        <v>97</v>
      </c>
      <c r="L42" s="123" t="s">
        <v>53</v>
      </c>
      <c r="M42" s="123" t="s">
        <v>98</v>
      </c>
      <c r="N42" s="123" t="s">
        <v>61</v>
      </c>
      <c r="O42" s="123" t="s">
        <v>98</v>
      </c>
      <c r="P42" s="123" t="s">
        <v>69</v>
      </c>
      <c r="Q42" s="123" t="s">
        <v>72</v>
      </c>
      <c r="R42" s="123" t="s">
        <v>75</v>
      </c>
      <c r="S42" s="125" t="s">
        <v>161</v>
      </c>
    </row>
    <row r="43" spans="2:19" ht="51" x14ac:dyDescent="0.15">
      <c r="B43" s="126">
        <v>35</v>
      </c>
      <c r="C43" s="118">
        <v>44350</v>
      </c>
      <c r="D43" s="119" t="s">
        <v>95</v>
      </c>
      <c r="E43" s="119" t="s">
        <v>162</v>
      </c>
      <c r="F43" s="21">
        <v>123</v>
      </c>
      <c r="G43" s="22" t="s">
        <v>37</v>
      </c>
      <c r="H43" s="119" t="s">
        <v>43</v>
      </c>
      <c r="I43" s="120" t="s">
        <v>97</v>
      </c>
      <c r="J43" s="120" t="s">
        <v>47</v>
      </c>
      <c r="K43" s="21" t="s">
        <v>97</v>
      </c>
      <c r="L43" s="119" t="s">
        <v>53</v>
      </c>
      <c r="M43" s="119" t="s">
        <v>98</v>
      </c>
      <c r="N43" s="119" t="s">
        <v>61</v>
      </c>
      <c r="O43" s="119" t="s">
        <v>98</v>
      </c>
      <c r="P43" s="119" t="s">
        <v>69</v>
      </c>
      <c r="Q43" s="119" t="s">
        <v>72</v>
      </c>
      <c r="R43" s="119" t="s">
        <v>75</v>
      </c>
      <c r="S43" s="121" t="s">
        <v>163</v>
      </c>
    </row>
    <row r="44" spans="2:19" ht="51" x14ac:dyDescent="0.15">
      <c r="B44" s="127">
        <v>36</v>
      </c>
      <c r="C44" s="122">
        <v>44350</v>
      </c>
      <c r="D44" s="123" t="s">
        <v>95</v>
      </c>
      <c r="E44" s="123" t="s">
        <v>164</v>
      </c>
      <c r="F44" s="23">
        <v>123</v>
      </c>
      <c r="G44" s="24" t="s">
        <v>37</v>
      </c>
      <c r="H44" s="123" t="s">
        <v>43</v>
      </c>
      <c r="I44" s="124" t="s">
        <v>97</v>
      </c>
      <c r="J44" s="124" t="s">
        <v>47</v>
      </c>
      <c r="K44" s="23" t="s">
        <v>97</v>
      </c>
      <c r="L44" s="123" t="s">
        <v>53</v>
      </c>
      <c r="M44" s="123" t="s">
        <v>98</v>
      </c>
      <c r="N44" s="123" t="s">
        <v>61</v>
      </c>
      <c r="O44" s="123" t="s">
        <v>98</v>
      </c>
      <c r="P44" s="123" t="s">
        <v>69</v>
      </c>
      <c r="Q44" s="123" t="s">
        <v>72</v>
      </c>
      <c r="R44" s="123" t="s">
        <v>75</v>
      </c>
      <c r="S44" s="125" t="s">
        <v>165</v>
      </c>
    </row>
    <row r="45" spans="2:19" ht="51" x14ac:dyDescent="0.15">
      <c r="B45" s="126">
        <v>37</v>
      </c>
      <c r="C45" s="118">
        <v>44350</v>
      </c>
      <c r="D45" s="119" t="s">
        <v>95</v>
      </c>
      <c r="E45" s="119" t="s">
        <v>166</v>
      </c>
      <c r="F45" s="21">
        <v>123</v>
      </c>
      <c r="G45" s="22" t="s">
        <v>37</v>
      </c>
      <c r="H45" s="119" t="s">
        <v>43</v>
      </c>
      <c r="I45" s="120" t="s">
        <v>97</v>
      </c>
      <c r="J45" s="120" t="s">
        <v>47</v>
      </c>
      <c r="K45" s="21" t="s">
        <v>97</v>
      </c>
      <c r="L45" s="119" t="s">
        <v>53</v>
      </c>
      <c r="M45" s="119" t="s">
        <v>98</v>
      </c>
      <c r="N45" s="119" t="s">
        <v>61</v>
      </c>
      <c r="O45" s="119" t="s">
        <v>98</v>
      </c>
      <c r="P45" s="119" t="s">
        <v>69</v>
      </c>
      <c r="Q45" s="119" t="s">
        <v>72</v>
      </c>
      <c r="R45" s="119" t="s">
        <v>75</v>
      </c>
      <c r="S45" s="121" t="s">
        <v>167</v>
      </c>
    </row>
    <row r="46" spans="2:19" ht="51" x14ac:dyDescent="0.15">
      <c r="B46" s="127">
        <v>38</v>
      </c>
      <c r="C46" s="122">
        <v>44350</v>
      </c>
      <c r="D46" s="123" t="s">
        <v>95</v>
      </c>
      <c r="E46" s="123" t="s">
        <v>168</v>
      </c>
      <c r="F46" s="23">
        <v>123</v>
      </c>
      <c r="G46" s="24" t="s">
        <v>37</v>
      </c>
      <c r="H46" s="123" t="s">
        <v>43</v>
      </c>
      <c r="I46" s="124" t="s">
        <v>97</v>
      </c>
      <c r="J46" s="124" t="s">
        <v>47</v>
      </c>
      <c r="K46" s="23" t="s">
        <v>97</v>
      </c>
      <c r="L46" s="123" t="s">
        <v>53</v>
      </c>
      <c r="M46" s="123" t="s">
        <v>98</v>
      </c>
      <c r="N46" s="123" t="s">
        <v>61</v>
      </c>
      <c r="O46" s="123" t="s">
        <v>98</v>
      </c>
      <c r="P46" s="123" t="s">
        <v>69</v>
      </c>
      <c r="Q46" s="123" t="s">
        <v>72</v>
      </c>
      <c r="R46" s="123" t="s">
        <v>75</v>
      </c>
      <c r="S46" s="125" t="s">
        <v>169</v>
      </c>
    </row>
    <row r="47" spans="2:19" ht="51" x14ac:dyDescent="0.15">
      <c r="B47" s="126">
        <v>39</v>
      </c>
      <c r="C47" s="118">
        <v>44350</v>
      </c>
      <c r="D47" s="119" t="s">
        <v>95</v>
      </c>
      <c r="E47" s="119" t="s">
        <v>170</v>
      </c>
      <c r="F47" s="21">
        <v>123</v>
      </c>
      <c r="G47" s="22" t="s">
        <v>37</v>
      </c>
      <c r="H47" s="119" t="s">
        <v>43</v>
      </c>
      <c r="I47" s="120" t="s">
        <v>97</v>
      </c>
      <c r="J47" s="120" t="s">
        <v>47</v>
      </c>
      <c r="K47" s="21" t="s">
        <v>97</v>
      </c>
      <c r="L47" s="119" t="s">
        <v>53</v>
      </c>
      <c r="M47" s="119" t="s">
        <v>98</v>
      </c>
      <c r="N47" s="119" t="s">
        <v>61</v>
      </c>
      <c r="O47" s="119" t="s">
        <v>98</v>
      </c>
      <c r="P47" s="119" t="s">
        <v>69</v>
      </c>
      <c r="Q47" s="119" t="s">
        <v>72</v>
      </c>
      <c r="R47" s="119" t="s">
        <v>75</v>
      </c>
      <c r="S47" s="121" t="s">
        <v>171</v>
      </c>
    </row>
    <row r="48" spans="2:19" ht="51" x14ac:dyDescent="0.15">
      <c r="B48" s="127">
        <v>40</v>
      </c>
      <c r="C48" s="122">
        <v>44350</v>
      </c>
      <c r="D48" s="123" t="s">
        <v>95</v>
      </c>
      <c r="E48" s="123" t="s">
        <v>172</v>
      </c>
      <c r="F48" s="23">
        <v>123</v>
      </c>
      <c r="G48" s="24" t="s">
        <v>37</v>
      </c>
      <c r="H48" s="123" t="s">
        <v>43</v>
      </c>
      <c r="I48" s="124" t="s">
        <v>97</v>
      </c>
      <c r="J48" s="124" t="s">
        <v>47</v>
      </c>
      <c r="K48" s="23" t="s">
        <v>97</v>
      </c>
      <c r="L48" s="123" t="s">
        <v>53</v>
      </c>
      <c r="M48" s="123" t="s">
        <v>98</v>
      </c>
      <c r="N48" s="123" t="s">
        <v>61</v>
      </c>
      <c r="O48" s="123" t="s">
        <v>98</v>
      </c>
      <c r="P48" s="123" t="s">
        <v>69</v>
      </c>
      <c r="Q48" s="123" t="s">
        <v>72</v>
      </c>
      <c r="R48" s="123" t="s">
        <v>75</v>
      </c>
      <c r="S48" s="125" t="s">
        <v>173</v>
      </c>
    </row>
    <row r="49" spans="2:19" ht="51" x14ac:dyDescent="0.15">
      <c r="B49" s="126">
        <v>41</v>
      </c>
      <c r="C49" s="118">
        <v>44350</v>
      </c>
      <c r="D49" s="119" t="s">
        <v>95</v>
      </c>
      <c r="E49" s="119" t="s">
        <v>174</v>
      </c>
      <c r="F49" s="21">
        <v>123</v>
      </c>
      <c r="G49" s="22" t="s">
        <v>37</v>
      </c>
      <c r="H49" s="119" t="s">
        <v>43</v>
      </c>
      <c r="I49" s="120" t="s">
        <v>97</v>
      </c>
      <c r="J49" s="120" t="s">
        <v>47</v>
      </c>
      <c r="K49" s="21" t="s">
        <v>97</v>
      </c>
      <c r="L49" s="119" t="s">
        <v>53</v>
      </c>
      <c r="M49" s="119" t="s">
        <v>98</v>
      </c>
      <c r="N49" s="119" t="s">
        <v>61</v>
      </c>
      <c r="O49" s="119" t="s">
        <v>98</v>
      </c>
      <c r="P49" s="119" t="s">
        <v>69</v>
      </c>
      <c r="Q49" s="119" t="s">
        <v>72</v>
      </c>
      <c r="R49" s="119" t="s">
        <v>75</v>
      </c>
      <c r="S49" s="121" t="s">
        <v>175</v>
      </c>
    </row>
    <row r="50" spans="2:19" ht="51" x14ac:dyDescent="0.15">
      <c r="B50" s="127">
        <v>42</v>
      </c>
      <c r="C50" s="122">
        <v>44350</v>
      </c>
      <c r="D50" s="123" t="s">
        <v>95</v>
      </c>
      <c r="E50" s="123" t="s">
        <v>176</v>
      </c>
      <c r="F50" s="23">
        <v>123</v>
      </c>
      <c r="G50" s="24" t="s">
        <v>37</v>
      </c>
      <c r="H50" s="123" t="s">
        <v>43</v>
      </c>
      <c r="I50" s="124" t="s">
        <v>97</v>
      </c>
      <c r="J50" s="124" t="s">
        <v>47</v>
      </c>
      <c r="K50" s="23" t="s">
        <v>97</v>
      </c>
      <c r="L50" s="123" t="s">
        <v>53</v>
      </c>
      <c r="M50" s="123" t="s">
        <v>98</v>
      </c>
      <c r="N50" s="123" t="s">
        <v>61</v>
      </c>
      <c r="O50" s="123" t="s">
        <v>98</v>
      </c>
      <c r="P50" s="123" t="s">
        <v>69</v>
      </c>
      <c r="Q50" s="123" t="s">
        <v>72</v>
      </c>
      <c r="R50" s="123" t="s">
        <v>75</v>
      </c>
      <c r="S50" s="125" t="s">
        <v>177</v>
      </c>
    </row>
    <row r="51" spans="2:19" ht="51" x14ac:dyDescent="0.15">
      <c r="B51" s="126">
        <v>43</v>
      </c>
      <c r="C51" s="118">
        <v>44350</v>
      </c>
      <c r="D51" s="119" t="s">
        <v>95</v>
      </c>
      <c r="E51" s="119" t="s">
        <v>178</v>
      </c>
      <c r="F51" s="21">
        <v>123</v>
      </c>
      <c r="G51" s="22" t="s">
        <v>37</v>
      </c>
      <c r="H51" s="119" t="s">
        <v>43</v>
      </c>
      <c r="I51" s="120" t="s">
        <v>97</v>
      </c>
      <c r="J51" s="120" t="s">
        <v>47</v>
      </c>
      <c r="K51" s="21" t="s">
        <v>97</v>
      </c>
      <c r="L51" s="119" t="s">
        <v>53</v>
      </c>
      <c r="M51" s="119" t="s">
        <v>98</v>
      </c>
      <c r="N51" s="119" t="s">
        <v>61</v>
      </c>
      <c r="O51" s="119" t="s">
        <v>98</v>
      </c>
      <c r="P51" s="119" t="s">
        <v>69</v>
      </c>
      <c r="Q51" s="119" t="s">
        <v>72</v>
      </c>
      <c r="R51" s="119" t="s">
        <v>75</v>
      </c>
      <c r="S51" s="121" t="s">
        <v>179</v>
      </c>
    </row>
    <row r="52" spans="2:19" ht="51" x14ac:dyDescent="0.15">
      <c r="B52" s="127">
        <v>44</v>
      </c>
      <c r="C52" s="122">
        <v>44350</v>
      </c>
      <c r="D52" s="123" t="s">
        <v>95</v>
      </c>
      <c r="E52" s="123" t="s">
        <v>180</v>
      </c>
      <c r="F52" s="23">
        <v>123</v>
      </c>
      <c r="G52" s="24" t="s">
        <v>37</v>
      </c>
      <c r="H52" s="123" t="s">
        <v>43</v>
      </c>
      <c r="I52" s="124" t="s">
        <v>97</v>
      </c>
      <c r="J52" s="124" t="s">
        <v>47</v>
      </c>
      <c r="K52" s="23" t="s">
        <v>97</v>
      </c>
      <c r="L52" s="123" t="s">
        <v>53</v>
      </c>
      <c r="M52" s="123" t="s">
        <v>98</v>
      </c>
      <c r="N52" s="123" t="s">
        <v>61</v>
      </c>
      <c r="O52" s="123" t="s">
        <v>98</v>
      </c>
      <c r="P52" s="123" t="s">
        <v>69</v>
      </c>
      <c r="Q52" s="123" t="s">
        <v>72</v>
      </c>
      <c r="R52" s="123" t="s">
        <v>75</v>
      </c>
      <c r="S52" s="125" t="s">
        <v>181</v>
      </c>
    </row>
    <row r="53" spans="2:19" ht="51" x14ac:dyDescent="0.15">
      <c r="B53" s="126">
        <v>45</v>
      </c>
      <c r="C53" s="118">
        <v>44350</v>
      </c>
      <c r="D53" s="119" t="s">
        <v>95</v>
      </c>
      <c r="E53" s="119" t="s">
        <v>182</v>
      </c>
      <c r="F53" s="21">
        <v>123</v>
      </c>
      <c r="G53" s="22" t="s">
        <v>37</v>
      </c>
      <c r="H53" s="119" t="s">
        <v>43</v>
      </c>
      <c r="I53" s="120" t="s">
        <v>97</v>
      </c>
      <c r="J53" s="120" t="s">
        <v>47</v>
      </c>
      <c r="K53" s="21" t="s">
        <v>97</v>
      </c>
      <c r="L53" s="119" t="s">
        <v>53</v>
      </c>
      <c r="M53" s="119" t="s">
        <v>98</v>
      </c>
      <c r="N53" s="119" t="s">
        <v>61</v>
      </c>
      <c r="O53" s="119" t="s">
        <v>98</v>
      </c>
      <c r="P53" s="119" t="s">
        <v>69</v>
      </c>
      <c r="Q53" s="119" t="s">
        <v>72</v>
      </c>
      <c r="R53" s="119" t="s">
        <v>75</v>
      </c>
      <c r="S53" s="121" t="s">
        <v>183</v>
      </c>
    </row>
    <row r="54" spans="2:19" ht="51" x14ac:dyDescent="0.15">
      <c r="B54" s="127">
        <v>46</v>
      </c>
      <c r="C54" s="122">
        <v>44350</v>
      </c>
      <c r="D54" s="123" t="s">
        <v>95</v>
      </c>
      <c r="E54" s="123" t="s">
        <v>184</v>
      </c>
      <c r="F54" s="23">
        <v>123</v>
      </c>
      <c r="G54" s="24" t="s">
        <v>37</v>
      </c>
      <c r="H54" s="123" t="s">
        <v>43</v>
      </c>
      <c r="I54" s="124" t="s">
        <v>97</v>
      </c>
      <c r="J54" s="124" t="s">
        <v>47</v>
      </c>
      <c r="K54" s="23" t="s">
        <v>97</v>
      </c>
      <c r="L54" s="123" t="s">
        <v>53</v>
      </c>
      <c r="M54" s="123" t="s">
        <v>98</v>
      </c>
      <c r="N54" s="123" t="s">
        <v>61</v>
      </c>
      <c r="O54" s="123" t="s">
        <v>98</v>
      </c>
      <c r="P54" s="123" t="s">
        <v>69</v>
      </c>
      <c r="Q54" s="123" t="s">
        <v>72</v>
      </c>
      <c r="R54" s="123" t="s">
        <v>75</v>
      </c>
      <c r="S54" s="125" t="s">
        <v>185</v>
      </c>
    </row>
    <row r="55" spans="2:19" ht="51" x14ac:dyDescent="0.15">
      <c r="B55" s="126">
        <v>47</v>
      </c>
      <c r="C55" s="118">
        <v>44350</v>
      </c>
      <c r="D55" s="119" t="s">
        <v>95</v>
      </c>
      <c r="E55" s="119" t="s">
        <v>186</v>
      </c>
      <c r="F55" s="21">
        <v>123</v>
      </c>
      <c r="G55" s="22" t="s">
        <v>37</v>
      </c>
      <c r="H55" s="119" t="s">
        <v>43</v>
      </c>
      <c r="I55" s="120" t="s">
        <v>97</v>
      </c>
      <c r="J55" s="120" t="s">
        <v>47</v>
      </c>
      <c r="K55" s="21" t="s">
        <v>97</v>
      </c>
      <c r="L55" s="119" t="s">
        <v>53</v>
      </c>
      <c r="M55" s="119" t="s">
        <v>98</v>
      </c>
      <c r="N55" s="119" t="s">
        <v>61</v>
      </c>
      <c r="O55" s="119" t="s">
        <v>98</v>
      </c>
      <c r="P55" s="119" t="s">
        <v>69</v>
      </c>
      <c r="Q55" s="119" t="s">
        <v>72</v>
      </c>
      <c r="R55" s="119" t="s">
        <v>75</v>
      </c>
      <c r="S55" s="121" t="s">
        <v>187</v>
      </c>
    </row>
    <row r="56" spans="2:19" ht="51" x14ac:dyDescent="0.15">
      <c r="B56" s="127">
        <v>48</v>
      </c>
      <c r="C56" s="122">
        <v>44350</v>
      </c>
      <c r="D56" s="123" t="s">
        <v>95</v>
      </c>
      <c r="E56" s="123" t="s">
        <v>188</v>
      </c>
      <c r="F56" s="23">
        <v>123</v>
      </c>
      <c r="G56" s="24" t="s">
        <v>37</v>
      </c>
      <c r="H56" s="123" t="s">
        <v>43</v>
      </c>
      <c r="I56" s="124" t="s">
        <v>97</v>
      </c>
      <c r="J56" s="124" t="s">
        <v>47</v>
      </c>
      <c r="K56" s="23" t="s">
        <v>97</v>
      </c>
      <c r="L56" s="123" t="s">
        <v>53</v>
      </c>
      <c r="M56" s="123" t="s">
        <v>98</v>
      </c>
      <c r="N56" s="123" t="s">
        <v>61</v>
      </c>
      <c r="O56" s="123" t="s">
        <v>98</v>
      </c>
      <c r="P56" s="123" t="s">
        <v>69</v>
      </c>
      <c r="Q56" s="123" t="s">
        <v>72</v>
      </c>
      <c r="R56" s="123" t="s">
        <v>75</v>
      </c>
      <c r="S56" s="125" t="s">
        <v>189</v>
      </c>
    </row>
    <row r="57" spans="2:19" ht="51" x14ac:dyDescent="0.15">
      <c r="B57" s="126">
        <v>49</v>
      </c>
      <c r="C57" s="118">
        <v>44350</v>
      </c>
      <c r="D57" s="119" t="s">
        <v>95</v>
      </c>
      <c r="E57" s="119" t="s">
        <v>190</v>
      </c>
      <c r="F57" s="21">
        <v>123</v>
      </c>
      <c r="G57" s="22" t="s">
        <v>37</v>
      </c>
      <c r="H57" s="119" t="s">
        <v>43</v>
      </c>
      <c r="I57" s="120" t="s">
        <v>97</v>
      </c>
      <c r="J57" s="120" t="s">
        <v>47</v>
      </c>
      <c r="K57" s="21" t="s">
        <v>97</v>
      </c>
      <c r="L57" s="119" t="s">
        <v>53</v>
      </c>
      <c r="M57" s="119" t="s">
        <v>98</v>
      </c>
      <c r="N57" s="119" t="s">
        <v>61</v>
      </c>
      <c r="O57" s="119" t="s">
        <v>98</v>
      </c>
      <c r="P57" s="119" t="s">
        <v>69</v>
      </c>
      <c r="Q57" s="119" t="s">
        <v>72</v>
      </c>
      <c r="R57" s="119" t="s">
        <v>75</v>
      </c>
      <c r="S57" s="121" t="s">
        <v>191</v>
      </c>
    </row>
    <row r="58" spans="2:19" ht="51" x14ac:dyDescent="0.15">
      <c r="B58" s="127">
        <v>50</v>
      </c>
      <c r="C58" s="122">
        <v>44350</v>
      </c>
      <c r="D58" s="123" t="s">
        <v>95</v>
      </c>
      <c r="E58" s="123" t="s">
        <v>192</v>
      </c>
      <c r="F58" s="23">
        <v>123</v>
      </c>
      <c r="G58" s="24" t="s">
        <v>37</v>
      </c>
      <c r="H58" s="123" t="s">
        <v>43</v>
      </c>
      <c r="I58" s="124" t="s">
        <v>97</v>
      </c>
      <c r="J58" s="124" t="s">
        <v>47</v>
      </c>
      <c r="K58" s="23" t="s">
        <v>97</v>
      </c>
      <c r="L58" s="123" t="s">
        <v>53</v>
      </c>
      <c r="M58" s="123" t="s">
        <v>98</v>
      </c>
      <c r="N58" s="123" t="s">
        <v>61</v>
      </c>
      <c r="O58" s="123" t="s">
        <v>98</v>
      </c>
      <c r="P58" s="123" t="s">
        <v>69</v>
      </c>
      <c r="Q58" s="123" t="s">
        <v>72</v>
      </c>
      <c r="R58" s="123" t="s">
        <v>75</v>
      </c>
      <c r="S58" s="125" t="s">
        <v>193</v>
      </c>
    </row>
    <row r="59" spans="2:19" ht="51" x14ac:dyDescent="0.15">
      <c r="B59" s="126">
        <v>51</v>
      </c>
      <c r="C59" s="118">
        <v>44350</v>
      </c>
      <c r="D59" s="119" t="s">
        <v>95</v>
      </c>
      <c r="E59" s="119" t="s">
        <v>194</v>
      </c>
      <c r="F59" s="21">
        <v>123</v>
      </c>
      <c r="G59" s="22" t="s">
        <v>37</v>
      </c>
      <c r="H59" s="119" t="s">
        <v>43</v>
      </c>
      <c r="I59" s="120" t="s">
        <v>97</v>
      </c>
      <c r="J59" s="120" t="s">
        <v>47</v>
      </c>
      <c r="K59" s="21" t="s">
        <v>97</v>
      </c>
      <c r="L59" s="119" t="s">
        <v>53</v>
      </c>
      <c r="M59" s="119" t="s">
        <v>98</v>
      </c>
      <c r="N59" s="119" t="s">
        <v>61</v>
      </c>
      <c r="O59" s="119" t="s">
        <v>98</v>
      </c>
      <c r="P59" s="119" t="s">
        <v>69</v>
      </c>
      <c r="Q59" s="119" t="s">
        <v>72</v>
      </c>
      <c r="R59" s="119" t="s">
        <v>75</v>
      </c>
      <c r="S59" s="121" t="s">
        <v>195</v>
      </c>
    </row>
    <row r="60" spans="2:19" ht="51" x14ac:dyDescent="0.15">
      <c r="B60" s="127">
        <v>52</v>
      </c>
      <c r="C60" s="122">
        <v>44350</v>
      </c>
      <c r="D60" s="123" t="s">
        <v>95</v>
      </c>
      <c r="E60" s="123" t="s">
        <v>196</v>
      </c>
      <c r="F60" s="23">
        <v>123</v>
      </c>
      <c r="G60" s="24" t="s">
        <v>37</v>
      </c>
      <c r="H60" s="123" t="s">
        <v>43</v>
      </c>
      <c r="I60" s="124" t="s">
        <v>97</v>
      </c>
      <c r="J60" s="124" t="s">
        <v>47</v>
      </c>
      <c r="K60" s="23" t="s">
        <v>97</v>
      </c>
      <c r="L60" s="123" t="s">
        <v>53</v>
      </c>
      <c r="M60" s="123" t="s">
        <v>98</v>
      </c>
      <c r="N60" s="123" t="s">
        <v>61</v>
      </c>
      <c r="O60" s="123" t="s">
        <v>98</v>
      </c>
      <c r="P60" s="123" t="s">
        <v>69</v>
      </c>
      <c r="Q60" s="123" t="s">
        <v>72</v>
      </c>
      <c r="R60" s="123" t="s">
        <v>75</v>
      </c>
      <c r="S60" s="125" t="s">
        <v>197</v>
      </c>
    </row>
    <row r="61" spans="2:19" ht="51" x14ac:dyDescent="0.15">
      <c r="B61" s="126">
        <v>53</v>
      </c>
      <c r="C61" s="118">
        <v>44350</v>
      </c>
      <c r="D61" s="119" t="s">
        <v>95</v>
      </c>
      <c r="E61" s="119" t="s">
        <v>198</v>
      </c>
      <c r="F61" s="21">
        <v>123</v>
      </c>
      <c r="G61" s="22" t="s">
        <v>37</v>
      </c>
      <c r="H61" s="119" t="s">
        <v>43</v>
      </c>
      <c r="I61" s="120" t="s">
        <v>97</v>
      </c>
      <c r="J61" s="120" t="s">
        <v>47</v>
      </c>
      <c r="K61" s="21" t="s">
        <v>97</v>
      </c>
      <c r="L61" s="119" t="s">
        <v>53</v>
      </c>
      <c r="M61" s="119" t="s">
        <v>98</v>
      </c>
      <c r="N61" s="119" t="s">
        <v>61</v>
      </c>
      <c r="O61" s="119" t="s">
        <v>98</v>
      </c>
      <c r="P61" s="119" t="s">
        <v>69</v>
      </c>
      <c r="Q61" s="119" t="s">
        <v>72</v>
      </c>
      <c r="R61" s="119" t="s">
        <v>75</v>
      </c>
      <c r="S61" s="121" t="s">
        <v>199</v>
      </c>
    </row>
    <row r="62" spans="2:19" ht="51" x14ac:dyDescent="0.15">
      <c r="B62" s="127">
        <v>54</v>
      </c>
      <c r="C62" s="122">
        <v>44350</v>
      </c>
      <c r="D62" s="123" t="s">
        <v>95</v>
      </c>
      <c r="E62" s="123" t="s">
        <v>200</v>
      </c>
      <c r="F62" s="23">
        <v>123</v>
      </c>
      <c r="G62" s="24" t="s">
        <v>37</v>
      </c>
      <c r="H62" s="123" t="s">
        <v>43</v>
      </c>
      <c r="I62" s="124" t="s">
        <v>97</v>
      </c>
      <c r="J62" s="124" t="s">
        <v>47</v>
      </c>
      <c r="K62" s="23" t="s">
        <v>97</v>
      </c>
      <c r="L62" s="123" t="s">
        <v>53</v>
      </c>
      <c r="M62" s="123" t="s">
        <v>98</v>
      </c>
      <c r="N62" s="123" t="s">
        <v>61</v>
      </c>
      <c r="O62" s="123" t="s">
        <v>98</v>
      </c>
      <c r="P62" s="123" t="s">
        <v>69</v>
      </c>
      <c r="Q62" s="123" t="s">
        <v>72</v>
      </c>
      <c r="R62" s="123" t="s">
        <v>75</v>
      </c>
      <c r="S62" s="125" t="s">
        <v>201</v>
      </c>
    </row>
    <row r="63" spans="2:19" ht="51" x14ac:dyDescent="0.15">
      <c r="B63" s="126">
        <v>55</v>
      </c>
      <c r="C63" s="118">
        <v>44350</v>
      </c>
      <c r="D63" s="119" t="s">
        <v>95</v>
      </c>
      <c r="E63" s="119" t="s">
        <v>202</v>
      </c>
      <c r="F63" s="21">
        <v>123</v>
      </c>
      <c r="G63" s="22" t="s">
        <v>37</v>
      </c>
      <c r="H63" s="119" t="s">
        <v>43</v>
      </c>
      <c r="I63" s="120" t="s">
        <v>97</v>
      </c>
      <c r="J63" s="120" t="s">
        <v>47</v>
      </c>
      <c r="K63" s="21" t="s">
        <v>97</v>
      </c>
      <c r="L63" s="119" t="s">
        <v>53</v>
      </c>
      <c r="M63" s="119" t="s">
        <v>98</v>
      </c>
      <c r="N63" s="119" t="s">
        <v>61</v>
      </c>
      <c r="O63" s="119" t="s">
        <v>98</v>
      </c>
      <c r="P63" s="119" t="s">
        <v>69</v>
      </c>
      <c r="Q63" s="119" t="s">
        <v>72</v>
      </c>
      <c r="R63" s="119" t="s">
        <v>75</v>
      </c>
      <c r="S63" s="121" t="s">
        <v>203</v>
      </c>
    </row>
    <row r="64" spans="2:19" ht="51" x14ac:dyDescent="0.15">
      <c r="B64" s="127">
        <v>56</v>
      </c>
      <c r="C64" s="122">
        <v>44350</v>
      </c>
      <c r="D64" s="123" t="s">
        <v>95</v>
      </c>
      <c r="E64" s="123" t="s">
        <v>204</v>
      </c>
      <c r="F64" s="23">
        <v>123</v>
      </c>
      <c r="G64" s="24" t="s">
        <v>37</v>
      </c>
      <c r="H64" s="123" t="s">
        <v>43</v>
      </c>
      <c r="I64" s="124" t="s">
        <v>97</v>
      </c>
      <c r="J64" s="124" t="s">
        <v>47</v>
      </c>
      <c r="K64" s="23" t="s">
        <v>97</v>
      </c>
      <c r="L64" s="123" t="s">
        <v>53</v>
      </c>
      <c r="M64" s="123" t="s">
        <v>98</v>
      </c>
      <c r="N64" s="123" t="s">
        <v>61</v>
      </c>
      <c r="O64" s="123" t="s">
        <v>98</v>
      </c>
      <c r="P64" s="123" t="s">
        <v>69</v>
      </c>
      <c r="Q64" s="123" t="s">
        <v>72</v>
      </c>
      <c r="R64" s="123" t="s">
        <v>75</v>
      </c>
      <c r="S64" s="125" t="s">
        <v>205</v>
      </c>
    </row>
    <row r="65" spans="2:19" ht="51" x14ac:dyDescent="0.15">
      <c r="B65" s="126">
        <v>57</v>
      </c>
      <c r="C65" s="118">
        <v>44350</v>
      </c>
      <c r="D65" s="119" t="s">
        <v>95</v>
      </c>
      <c r="E65" s="119" t="s">
        <v>206</v>
      </c>
      <c r="F65" s="21">
        <v>123</v>
      </c>
      <c r="G65" s="22" t="s">
        <v>37</v>
      </c>
      <c r="H65" s="119" t="s">
        <v>43</v>
      </c>
      <c r="I65" s="120" t="s">
        <v>97</v>
      </c>
      <c r="J65" s="120" t="s">
        <v>47</v>
      </c>
      <c r="K65" s="21" t="s">
        <v>97</v>
      </c>
      <c r="L65" s="119" t="s">
        <v>53</v>
      </c>
      <c r="M65" s="119" t="s">
        <v>98</v>
      </c>
      <c r="N65" s="119" t="s">
        <v>61</v>
      </c>
      <c r="O65" s="119" t="s">
        <v>98</v>
      </c>
      <c r="P65" s="119" t="s">
        <v>69</v>
      </c>
      <c r="Q65" s="119" t="s">
        <v>72</v>
      </c>
      <c r="R65" s="119" t="s">
        <v>75</v>
      </c>
      <c r="S65" s="121" t="s">
        <v>207</v>
      </c>
    </row>
    <row r="66" spans="2:19" ht="51" x14ac:dyDescent="0.15">
      <c r="B66" s="127">
        <v>58</v>
      </c>
      <c r="C66" s="122">
        <v>44350</v>
      </c>
      <c r="D66" s="123" t="s">
        <v>95</v>
      </c>
      <c r="E66" s="123" t="s">
        <v>208</v>
      </c>
      <c r="F66" s="23">
        <v>123</v>
      </c>
      <c r="G66" s="24" t="s">
        <v>37</v>
      </c>
      <c r="H66" s="123" t="s">
        <v>43</v>
      </c>
      <c r="I66" s="124" t="s">
        <v>97</v>
      </c>
      <c r="J66" s="124" t="s">
        <v>47</v>
      </c>
      <c r="K66" s="23" t="s">
        <v>97</v>
      </c>
      <c r="L66" s="123" t="s">
        <v>53</v>
      </c>
      <c r="M66" s="123" t="s">
        <v>98</v>
      </c>
      <c r="N66" s="123" t="s">
        <v>61</v>
      </c>
      <c r="O66" s="123" t="s">
        <v>98</v>
      </c>
      <c r="P66" s="123" t="s">
        <v>69</v>
      </c>
      <c r="Q66" s="123" t="s">
        <v>72</v>
      </c>
      <c r="R66" s="123" t="s">
        <v>75</v>
      </c>
      <c r="S66" s="125" t="s">
        <v>209</v>
      </c>
    </row>
    <row r="67" spans="2:19" ht="51" x14ac:dyDescent="0.15">
      <c r="B67" s="126">
        <v>59</v>
      </c>
      <c r="C67" s="118">
        <v>44350</v>
      </c>
      <c r="D67" s="119" t="s">
        <v>95</v>
      </c>
      <c r="E67" s="119" t="s">
        <v>210</v>
      </c>
      <c r="F67" s="21">
        <v>123</v>
      </c>
      <c r="G67" s="22" t="s">
        <v>37</v>
      </c>
      <c r="H67" s="119" t="s">
        <v>43</v>
      </c>
      <c r="I67" s="120" t="s">
        <v>97</v>
      </c>
      <c r="J67" s="120" t="s">
        <v>47</v>
      </c>
      <c r="K67" s="21" t="s">
        <v>97</v>
      </c>
      <c r="L67" s="119" t="s">
        <v>53</v>
      </c>
      <c r="M67" s="119" t="s">
        <v>98</v>
      </c>
      <c r="N67" s="119" t="s">
        <v>61</v>
      </c>
      <c r="O67" s="119" t="s">
        <v>98</v>
      </c>
      <c r="P67" s="119" t="s">
        <v>69</v>
      </c>
      <c r="Q67" s="119" t="s">
        <v>72</v>
      </c>
      <c r="R67" s="119" t="s">
        <v>75</v>
      </c>
      <c r="S67" s="121" t="s">
        <v>211</v>
      </c>
    </row>
    <row r="68" spans="2:19" ht="51" x14ac:dyDescent="0.15">
      <c r="B68" s="127">
        <v>60</v>
      </c>
      <c r="C68" s="122">
        <v>44350</v>
      </c>
      <c r="D68" s="123" t="s">
        <v>95</v>
      </c>
      <c r="E68" s="123" t="s">
        <v>212</v>
      </c>
      <c r="F68" s="23">
        <v>123</v>
      </c>
      <c r="G68" s="24" t="s">
        <v>37</v>
      </c>
      <c r="H68" s="123" t="s">
        <v>43</v>
      </c>
      <c r="I68" s="124" t="s">
        <v>97</v>
      </c>
      <c r="J68" s="124" t="s">
        <v>47</v>
      </c>
      <c r="K68" s="23" t="s">
        <v>97</v>
      </c>
      <c r="L68" s="123" t="s">
        <v>53</v>
      </c>
      <c r="M68" s="123" t="s">
        <v>98</v>
      </c>
      <c r="N68" s="123" t="s">
        <v>61</v>
      </c>
      <c r="O68" s="123" t="s">
        <v>98</v>
      </c>
      <c r="P68" s="123" t="s">
        <v>69</v>
      </c>
      <c r="Q68" s="123" t="s">
        <v>72</v>
      </c>
      <c r="R68" s="123" t="s">
        <v>75</v>
      </c>
      <c r="S68" s="125" t="s">
        <v>213</v>
      </c>
    </row>
    <row r="69" spans="2:19" ht="51" x14ac:dyDescent="0.15">
      <c r="B69" s="126">
        <v>61</v>
      </c>
      <c r="C69" s="118">
        <v>44350</v>
      </c>
      <c r="D69" s="119" t="s">
        <v>95</v>
      </c>
      <c r="E69" s="119" t="s">
        <v>214</v>
      </c>
      <c r="F69" s="21">
        <v>123</v>
      </c>
      <c r="G69" s="22" t="s">
        <v>37</v>
      </c>
      <c r="H69" s="119" t="s">
        <v>43</v>
      </c>
      <c r="I69" s="120" t="s">
        <v>97</v>
      </c>
      <c r="J69" s="120" t="s">
        <v>47</v>
      </c>
      <c r="K69" s="21" t="s">
        <v>97</v>
      </c>
      <c r="L69" s="119" t="s">
        <v>53</v>
      </c>
      <c r="M69" s="119" t="s">
        <v>98</v>
      </c>
      <c r="N69" s="119" t="s">
        <v>61</v>
      </c>
      <c r="O69" s="119" t="s">
        <v>98</v>
      </c>
      <c r="P69" s="119" t="s">
        <v>69</v>
      </c>
      <c r="Q69" s="119" t="s">
        <v>72</v>
      </c>
      <c r="R69" s="119" t="s">
        <v>75</v>
      </c>
      <c r="S69" s="121" t="s">
        <v>215</v>
      </c>
    </row>
    <row r="70" spans="2:19" ht="51" x14ac:dyDescent="0.15">
      <c r="B70" s="127">
        <v>62</v>
      </c>
      <c r="C70" s="122">
        <v>44350</v>
      </c>
      <c r="D70" s="123" t="s">
        <v>95</v>
      </c>
      <c r="E70" s="123" t="s">
        <v>216</v>
      </c>
      <c r="F70" s="23">
        <v>123</v>
      </c>
      <c r="G70" s="24" t="s">
        <v>37</v>
      </c>
      <c r="H70" s="123" t="s">
        <v>43</v>
      </c>
      <c r="I70" s="124" t="s">
        <v>97</v>
      </c>
      <c r="J70" s="124" t="s">
        <v>47</v>
      </c>
      <c r="K70" s="23" t="s">
        <v>97</v>
      </c>
      <c r="L70" s="123" t="s">
        <v>53</v>
      </c>
      <c r="M70" s="123" t="s">
        <v>98</v>
      </c>
      <c r="N70" s="123" t="s">
        <v>61</v>
      </c>
      <c r="O70" s="123" t="s">
        <v>98</v>
      </c>
      <c r="P70" s="123" t="s">
        <v>69</v>
      </c>
      <c r="Q70" s="123" t="s">
        <v>72</v>
      </c>
      <c r="R70" s="123" t="s">
        <v>75</v>
      </c>
      <c r="S70" s="125" t="s">
        <v>217</v>
      </c>
    </row>
    <row r="71" spans="2:19" ht="51" x14ac:dyDescent="0.15">
      <c r="B71" s="126">
        <v>63</v>
      </c>
      <c r="C71" s="118">
        <v>44350</v>
      </c>
      <c r="D71" s="119" t="s">
        <v>95</v>
      </c>
      <c r="E71" s="119" t="s">
        <v>218</v>
      </c>
      <c r="F71" s="21">
        <v>123</v>
      </c>
      <c r="G71" s="22" t="s">
        <v>37</v>
      </c>
      <c r="H71" s="119" t="s">
        <v>43</v>
      </c>
      <c r="I71" s="120" t="s">
        <v>97</v>
      </c>
      <c r="J71" s="120" t="s">
        <v>47</v>
      </c>
      <c r="K71" s="21" t="s">
        <v>97</v>
      </c>
      <c r="L71" s="119" t="s">
        <v>53</v>
      </c>
      <c r="M71" s="119" t="s">
        <v>98</v>
      </c>
      <c r="N71" s="119" t="s">
        <v>61</v>
      </c>
      <c r="O71" s="119" t="s">
        <v>98</v>
      </c>
      <c r="P71" s="119" t="s">
        <v>69</v>
      </c>
      <c r="Q71" s="119" t="s">
        <v>72</v>
      </c>
      <c r="R71" s="119" t="s">
        <v>75</v>
      </c>
      <c r="S71" s="121" t="s">
        <v>219</v>
      </c>
    </row>
    <row r="72" spans="2:19" ht="51" x14ac:dyDescent="0.15">
      <c r="B72" s="127">
        <v>64</v>
      </c>
      <c r="C72" s="122">
        <v>44350</v>
      </c>
      <c r="D72" s="123" t="s">
        <v>95</v>
      </c>
      <c r="E72" s="123" t="s">
        <v>220</v>
      </c>
      <c r="F72" s="23">
        <v>123</v>
      </c>
      <c r="G72" s="24" t="s">
        <v>37</v>
      </c>
      <c r="H72" s="123" t="s">
        <v>43</v>
      </c>
      <c r="I72" s="124" t="s">
        <v>97</v>
      </c>
      <c r="J72" s="124" t="s">
        <v>47</v>
      </c>
      <c r="K72" s="23" t="s">
        <v>97</v>
      </c>
      <c r="L72" s="123" t="s">
        <v>53</v>
      </c>
      <c r="M72" s="123" t="s">
        <v>98</v>
      </c>
      <c r="N72" s="123" t="s">
        <v>61</v>
      </c>
      <c r="O72" s="123" t="s">
        <v>98</v>
      </c>
      <c r="P72" s="123" t="s">
        <v>69</v>
      </c>
      <c r="Q72" s="123" t="s">
        <v>72</v>
      </c>
      <c r="R72" s="123" t="s">
        <v>75</v>
      </c>
      <c r="S72" s="125" t="s">
        <v>221</v>
      </c>
    </row>
    <row r="73" spans="2:19" ht="51" x14ac:dyDescent="0.15">
      <c r="B73" s="126">
        <v>65</v>
      </c>
      <c r="C73" s="118">
        <v>44350</v>
      </c>
      <c r="D73" s="119" t="s">
        <v>95</v>
      </c>
      <c r="E73" s="119" t="s">
        <v>222</v>
      </c>
      <c r="F73" s="21">
        <v>123</v>
      </c>
      <c r="G73" s="22" t="s">
        <v>37</v>
      </c>
      <c r="H73" s="119" t="s">
        <v>43</v>
      </c>
      <c r="I73" s="120" t="s">
        <v>97</v>
      </c>
      <c r="J73" s="120" t="s">
        <v>47</v>
      </c>
      <c r="K73" s="21" t="s">
        <v>97</v>
      </c>
      <c r="L73" s="119" t="s">
        <v>53</v>
      </c>
      <c r="M73" s="119" t="s">
        <v>98</v>
      </c>
      <c r="N73" s="119" t="s">
        <v>61</v>
      </c>
      <c r="O73" s="119" t="s">
        <v>98</v>
      </c>
      <c r="P73" s="119" t="s">
        <v>69</v>
      </c>
      <c r="Q73" s="119" t="s">
        <v>72</v>
      </c>
      <c r="R73" s="119" t="s">
        <v>75</v>
      </c>
      <c r="S73" s="121" t="s">
        <v>223</v>
      </c>
    </row>
    <row r="74" spans="2:19" ht="51" x14ac:dyDescent="0.15">
      <c r="B74" s="127">
        <v>66</v>
      </c>
      <c r="C74" s="122">
        <v>44350</v>
      </c>
      <c r="D74" s="123" t="s">
        <v>95</v>
      </c>
      <c r="E74" s="123" t="s">
        <v>224</v>
      </c>
      <c r="F74" s="23">
        <v>123</v>
      </c>
      <c r="G74" s="24" t="s">
        <v>37</v>
      </c>
      <c r="H74" s="123" t="s">
        <v>43</v>
      </c>
      <c r="I74" s="124" t="s">
        <v>97</v>
      </c>
      <c r="J74" s="124" t="s">
        <v>47</v>
      </c>
      <c r="K74" s="23" t="s">
        <v>97</v>
      </c>
      <c r="L74" s="123" t="s">
        <v>53</v>
      </c>
      <c r="M74" s="123" t="s">
        <v>98</v>
      </c>
      <c r="N74" s="123" t="s">
        <v>61</v>
      </c>
      <c r="O74" s="123" t="s">
        <v>98</v>
      </c>
      <c r="P74" s="123" t="s">
        <v>69</v>
      </c>
      <c r="Q74" s="123" t="s">
        <v>72</v>
      </c>
      <c r="R74" s="123" t="s">
        <v>75</v>
      </c>
      <c r="S74" s="125" t="s">
        <v>225</v>
      </c>
    </row>
    <row r="75" spans="2:19" ht="51" x14ac:dyDescent="0.15">
      <c r="B75" s="126">
        <v>67</v>
      </c>
      <c r="C75" s="118">
        <v>44350</v>
      </c>
      <c r="D75" s="119" t="s">
        <v>95</v>
      </c>
      <c r="E75" s="119" t="s">
        <v>226</v>
      </c>
      <c r="F75" s="21">
        <v>123</v>
      </c>
      <c r="G75" s="22" t="s">
        <v>37</v>
      </c>
      <c r="H75" s="119" t="s">
        <v>43</v>
      </c>
      <c r="I75" s="120" t="s">
        <v>97</v>
      </c>
      <c r="J75" s="120" t="s">
        <v>47</v>
      </c>
      <c r="K75" s="21" t="s">
        <v>97</v>
      </c>
      <c r="L75" s="119" t="s">
        <v>53</v>
      </c>
      <c r="M75" s="119" t="s">
        <v>98</v>
      </c>
      <c r="N75" s="119" t="s">
        <v>61</v>
      </c>
      <c r="O75" s="119" t="s">
        <v>98</v>
      </c>
      <c r="P75" s="119" t="s">
        <v>69</v>
      </c>
      <c r="Q75" s="119" t="s">
        <v>72</v>
      </c>
      <c r="R75" s="119" t="s">
        <v>75</v>
      </c>
      <c r="S75" s="121" t="s">
        <v>227</v>
      </c>
    </row>
    <row r="76" spans="2:19" ht="51" x14ac:dyDescent="0.15">
      <c r="B76" s="127">
        <v>68</v>
      </c>
      <c r="C76" s="122">
        <v>44350</v>
      </c>
      <c r="D76" s="123" t="s">
        <v>95</v>
      </c>
      <c r="E76" s="123" t="s">
        <v>228</v>
      </c>
      <c r="F76" s="23">
        <v>123</v>
      </c>
      <c r="G76" s="24" t="s">
        <v>37</v>
      </c>
      <c r="H76" s="123" t="s">
        <v>43</v>
      </c>
      <c r="I76" s="124" t="s">
        <v>97</v>
      </c>
      <c r="J76" s="124" t="s">
        <v>47</v>
      </c>
      <c r="K76" s="23" t="s">
        <v>97</v>
      </c>
      <c r="L76" s="123" t="s">
        <v>53</v>
      </c>
      <c r="M76" s="123" t="s">
        <v>98</v>
      </c>
      <c r="N76" s="123" t="s">
        <v>61</v>
      </c>
      <c r="O76" s="123" t="s">
        <v>98</v>
      </c>
      <c r="P76" s="123" t="s">
        <v>69</v>
      </c>
      <c r="Q76" s="123" t="s">
        <v>72</v>
      </c>
      <c r="R76" s="123" t="s">
        <v>75</v>
      </c>
      <c r="S76" s="125" t="s">
        <v>229</v>
      </c>
    </row>
    <row r="77" spans="2:19" ht="51" x14ac:dyDescent="0.15">
      <c r="B77" s="126">
        <v>69</v>
      </c>
      <c r="C77" s="118">
        <v>44350</v>
      </c>
      <c r="D77" s="119" t="s">
        <v>95</v>
      </c>
      <c r="E77" s="119" t="s">
        <v>230</v>
      </c>
      <c r="F77" s="21">
        <v>123</v>
      </c>
      <c r="G77" s="22" t="s">
        <v>37</v>
      </c>
      <c r="H77" s="119" t="s">
        <v>43</v>
      </c>
      <c r="I77" s="120" t="s">
        <v>97</v>
      </c>
      <c r="J77" s="120" t="s">
        <v>47</v>
      </c>
      <c r="K77" s="21" t="s">
        <v>97</v>
      </c>
      <c r="L77" s="119" t="s">
        <v>53</v>
      </c>
      <c r="M77" s="119" t="s">
        <v>98</v>
      </c>
      <c r="N77" s="119" t="s">
        <v>61</v>
      </c>
      <c r="O77" s="119" t="s">
        <v>98</v>
      </c>
      <c r="P77" s="119" t="s">
        <v>69</v>
      </c>
      <c r="Q77" s="119" t="s">
        <v>72</v>
      </c>
      <c r="R77" s="119" t="s">
        <v>75</v>
      </c>
      <c r="S77" s="121" t="s">
        <v>231</v>
      </c>
    </row>
    <row r="78" spans="2:19" ht="51" x14ac:dyDescent="0.15">
      <c r="B78" s="127">
        <v>70</v>
      </c>
      <c r="C78" s="122">
        <v>44350</v>
      </c>
      <c r="D78" s="123" t="s">
        <v>95</v>
      </c>
      <c r="E78" s="123" t="s">
        <v>232</v>
      </c>
      <c r="F78" s="23">
        <v>123</v>
      </c>
      <c r="G78" s="24" t="s">
        <v>37</v>
      </c>
      <c r="H78" s="123" t="s">
        <v>43</v>
      </c>
      <c r="I78" s="124" t="s">
        <v>97</v>
      </c>
      <c r="J78" s="124" t="s">
        <v>47</v>
      </c>
      <c r="K78" s="23" t="s">
        <v>97</v>
      </c>
      <c r="L78" s="123" t="s">
        <v>53</v>
      </c>
      <c r="M78" s="123" t="s">
        <v>98</v>
      </c>
      <c r="N78" s="123" t="s">
        <v>61</v>
      </c>
      <c r="O78" s="123" t="s">
        <v>98</v>
      </c>
      <c r="P78" s="123" t="s">
        <v>69</v>
      </c>
      <c r="Q78" s="123" t="s">
        <v>72</v>
      </c>
      <c r="R78" s="123" t="s">
        <v>75</v>
      </c>
      <c r="S78" s="125" t="s">
        <v>233</v>
      </c>
    </row>
    <row r="79" spans="2:19" ht="51" x14ac:dyDescent="0.15">
      <c r="B79" s="126">
        <v>71</v>
      </c>
      <c r="C79" s="118">
        <v>44350</v>
      </c>
      <c r="D79" s="119" t="s">
        <v>95</v>
      </c>
      <c r="E79" s="119" t="s">
        <v>234</v>
      </c>
      <c r="F79" s="21">
        <v>123</v>
      </c>
      <c r="G79" s="22" t="s">
        <v>37</v>
      </c>
      <c r="H79" s="119" t="s">
        <v>43</v>
      </c>
      <c r="I79" s="120" t="s">
        <v>97</v>
      </c>
      <c r="J79" s="120" t="s">
        <v>47</v>
      </c>
      <c r="K79" s="21" t="s">
        <v>97</v>
      </c>
      <c r="L79" s="119" t="s">
        <v>53</v>
      </c>
      <c r="M79" s="119" t="s">
        <v>98</v>
      </c>
      <c r="N79" s="119" t="s">
        <v>61</v>
      </c>
      <c r="O79" s="119" t="s">
        <v>98</v>
      </c>
      <c r="P79" s="119" t="s">
        <v>69</v>
      </c>
      <c r="Q79" s="119" t="s">
        <v>72</v>
      </c>
      <c r="R79" s="119" t="s">
        <v>75</v>
      </c>
      <c r="S79" s="121" t="s">
        <v>235</v>
      </c>
    </row>
    <row r="80" spans="2:19" ht="51" x14ac:dyDescent="0.15">
      <c r="B80" s="127">
        <v>72</v>
      </c>
      <c r="C80" s="122">
        <v>44350</v>
      </c>
      <c r="D80" s="123" t="s">
        <v>95</v>
      </c>
      <c r="E80" s="123" t="s">
        <v>236</v>
      </c>
      <c r="F80" s="23">
        <v>123</v>
      </c>
      <c r="G80" s="24" t="s">
        <v>37</v>
      </c>
      <c r="H80" s="123" t="s">
        <v>43</v>
      </c>
      <c r="I80" s="124" t="s">
        <v>97</v>
      </c>
      <c r="J80" s="124" t="s">
        <v>47</v>
      </c>
      <c r="K80" s="23" t="s">
        <v>97</v>
      </c>
      <c r="L80" s="123" t="s">
        <v>53</v>
      </c>
      <c r="M80" s="123" t="s">
        <v>98</v>
      </c>
      <c r="N80" s="123" t="s">
        <v>61</v>
      </c>
      <c r="O80" s="123" t="s">
        <v>98</v>
      </c>
      <c r="P80" s="123" t="s">
        <v>69</v>
      </c>
      <c r="Q80" s="123" t="s">
        <v>72</v>
      </c>
      <c r="R80" s="123" t="s">
        <v>75</v>
      </c>
      <c r="S80" s="125" t="s">
        <v>237</v>
      </c>
    </row>
    <row r="81" spans="2:19" ht="51" x14ac:dyDescent="0.15">
      <c r="B81" s="126">
        <v>73</v>
      </c>
      <c r="C81" s="118">
        <v>44350</v>
      </c>
      <c r="D81" s="119" t="s">
        <v>95</v>
      </c>
      <c r="E81" s="119" t="s">
        <v>238</v>
      </c>
      <c r="F81" s="21">
        <v>123</v>
      </c>
      <c r="G81" s="22" t="s">
        <v>37</v>
      </c>
      <c r="H81" s="119" t="s">
        <v>43</v>
      </c>
      <c r="I81" s="120" t="s">
        <v>97</v>
      </c>
      <c r="J81" s="120" t="s">
        <v>47</v>
      </c>
      <c r="K81" s="21" t="s">
        <v>97</v>
      </c>
      <c r="L81" s="119" t="s">
        <v>53</v>
      </c>
      <c r="M81" s="119" t="s">
        <v>98</v>
      </c>
      <c r="N81" s="119" t="s">
        <v>61</v>
      </c>
      <c r="O81" s="119" t="s">
        <v>98</v>
      </c>
      <c r="P81" s="119" t="s">
        <v>69</v>
      </c>
      <c r="Q81" s="119" t="s">
        <v>72</v>
      </c>
      <c r="R81" s="119" t="s">
        <v>75</v>
      </c>
      <c r="S81" s="121" t="s">
        <v>239</v>
      </c>
    </row>
    <row r="82" spans="2:19" ht="51" x14ac:dyDescent="0.15">
      <c r="B82" s="127">
        <v>74</v>
      </c>
      <c r="C82" s="122">
        <v>44350</v>
      </c>
      <c r="D82" s="123" t="s">
        <v>95</v>
      </c>
      <c r="E82" s="123" t="s">
        <v>240</v>
      </c>
      <c r="F82" s="23">
        <v>123</v>
      </c>
      <c r="G82" s="24" t="s">
        <v>37</v>
      </c>
      <c r="H82" s="123" t="s">
        <v>43</v>
      </c>
      <c r="I82" s="124" t="s">
        <v>97</v>
      </c>
      <c r="J82" s="124" t="s">
        <v>47</v>
      </c>
      <c r="K82" s="23" t="s">
        <v>97</v>
      </c>
      <c r="L82" s="123" t="s">
        <v>53</v>
      </c>
      <c r="M82" s="123" t="s">
        <v>98</v>
      </c>
      <c r="N82" s="123" t="s">
        <v>61</v>
      </c>
      <c r="O82" s="123" t="s">
        <v>98</v>
      </c>
      <c r="P82" s="123" t="s">
        <v>69</v>
      </c>
      <c r="Q82" s="123" t="s">
        <v>72</v>
      </c>
      <c r="R82" s="123" t="s">
        <v>75</v>
      </c>
      <c r="S82" s="125" t="s">
        <v>241</v>
      </c>
    </row>
    <row r="83" spans="2:19" ht="51" x14ac:dyDescent="0.15">
      <c r="B83" s="126">
        <v>75</v>
      </c>
      <c r="C83" s="118">
        <v>44350</v>
      </c>
      <c r="D83" s="119" t="s">
        <v>95</v>
      </c>
      <c r="E83" s="119" t="s">
        <v>242</v>
      </c>
      <c r="F83" s="21">
        <v>123</v>
      </c>
      <c r="G83" s="22" t="s">
        <v>37</v>
      </c>
      <c r="H83" s="119" t="s">
        <v>43</v>
      </c>
      <c r="I83" s="120" t="s">
        <v>97</v>
      </c>
      <c r="J83" s="120" t="s">
        <v>47</v>
      </c>
      <c r="K83" s="21" t="s">
        <v>97</v>
      </c>
      <c r="L83" s="119" t="s">
        <v>53</v>
      </c>
      <c r="M83" s="119" t="s">
        <v>98</v>
      </c>
      <c r="N83" s="119" t="s">
        <v>61</v>
      </c>
      <c r="O83" s="119" t="s">
        <v>98</v>
      </c>
      <c r="P83" s="119" t="s">
        <v>69</v>
      </c>
      <c r="Q83" s="119" t="s">
        <v>72</v>
      </c>
      <c r="R83" s="119" t="s">
        <v>75</v>
      </c>
      <c r="S83" s="121" t="s">
        <v>243</v>
      </c>
    </row>
    <row r="84" spans="2:19" ht="51" x14ac:dyDescent="0.15">
      <c r="B84" s="127">
        <v>76</v>
      </c>
      <c r="C84" s="122">
        <v>44350</v>
      </c>
      <c r="D84" s="123" t="s">
        <v>95</v>
      </c>
      <c r="E84" s="123" t="s">
        <v>244</v>
      </c>
      <c r="F84" s="23">
        <v>123</v>
      </c>
      <c r="G84" s="24" t="s">
        <v>37</v>
      </c>
      <c r="H84" s="123" t="s">
        <v>43</v>
      </c>
      <c r="I84" s="124" t="s">
        <v>97</v>
      </c>
      <c r="J84" s="124" t="s">
        <v>47</v>
      </c>
      <c r="K84" s="23" t="s">
        <v>97</v>
      </c>
      <c r="L84" s="123" t="s">
        <v>53</v>
      </c>
      <c r="M84" s="123" t="s">
        <v>98</v>
      </c>
      <c r="N84" s="123" t="s">
        <v>61</v>
      </c>
      <c r="O84" s="123" t="s">
        <v>98</v>
      </c>
      <c r="P84" s="123" t="s">
        <v>69</v>
      </c>
      <c r="Q84" s="123" t="s">
        <v>72</v>
      </c>
      <c r="R84" s="123" t="s">
        <v>75</v>
      </c>
      <c r="S84" s="125" t="s">
        <v>245</v>
      </c>
    </row>
    <row r="85" spans="2:19" ht="51" x14ac:dyDescent="0.15">
      <c r="B85" s="126">
        <v>77</v>
      </c>
      <c r="C85" s="118">
        <v>44350</v>
      </c>
      <c r="D85" s="119" t="s">
        <v>95</v>
      </c>
      <c r="E85" s="119" t="s">
        <v>246</v>
      </c>
      <c r="F85" s="21">
        <v>123</v>
      </c>
      <c r="G85" s="22" t="s">
        <v>37</v>
      </c>
      <c r="H85" s="119" t="s">
        <v>43</v>
      </c>
      <c r="I85" s="120" t="s">
        <v>97</v>
      </c>
      <c r="J85" s="120" t="s">
        <v>47</v>
      </c>
      <c r="K85" s="21" t="s">
        <v>97</v>
      </c>
      <c r="L85" s="119" t="s">
        <v>53</v>
      </c>
      <c r="M85" s="119" t="s">
        <v>98</v>
      </c>
      <c r="N85" s="119" t="s">
        <v>61</v>
      </c>
      <c r="O85" s="119" t="s">
        <v>98</v>
      </c>
      <c r="P85" s="119" t="s">
        <v>69</v>
      </c>
      <c r="Q85" s="119" t="s">
        <v>72</v>
      </c>
      <c r="R85" s="119" t="s">
        <v>75</v>
      </c>
      <c r="S85" s="121" t="s">
        <v>247</v>
      </c>
    </row>
    <row r="86" spans="2:19" ht="51" x14ac:dyDescent="0.15">
      <c r="B86" s="127">
        <v>78</v>
      </c>
      <c r="C86" s="122">
        <v>44350</v>
      </c>
      <c r="D86" s="123" t="s">
        <v>95</v>
      </c>
      <c r="E86" s="123" t="s">
        <v>248</v>
      </c>
      <c r="F86" s="23">
        <v>123</v>
      </c>
      <c r="G86" s="24" t="s">
        <v>37</v>
      </c>
      <c r="H86" s="123" t="s">
        <v>43</v>
      </c>
      <c r="I86" s="124" t="s">
        <v>97</v>
      </c>
      <c r="J86" s="124" t="s">
        <v>47</v>
      </c>
      <c r="K86" s="23" t="s">
        <v>97</v>
      </c>
      <c r="L86" s="123" t="s">
        <v>53</v>
      </c>
      <c r="M86" s="123" t="s">
        <v>98</v>
      </c>
      <c r="N86" s="123" t="s">
        <v>61</v>
      </c>
      <c r="O86" s="123" t="s">
        <v>98</v>
      </c>
      <c r="P86" s="123" t="s">
        <v>69</v>
      </c>
      <c r="Q86" s="123" t="s">
        <v>72</v>
      </c>
      <c r="R86" s="123" t="s">
        <v>75</v>
      </c>
      <c r="S86" s="125" t="s">
        <v>249</v>
      </c>
    </row>
    <row r="87" spans="2:19" ht="51" x14ac:dyDescent="0.15">
      <c r="B87" s="126">
        <v>79</v>
      </c>
      <c r="C87" s="118">
        <v>44350</v>
      </c>
      <c r="D87" s="119" t="s">
        <v>95</v>
      </c>
      <c r="E87" s="119" t="s">
        <v>250</v>
      </c>
      <c r="F87" s="21">
        <v>123</v>
      </c>
      <c r="G87" s="22" t="s">
        <v>37</v>
      </c>
      <c r="H87" s="119" t="s">
        <v>43</v>
      </c>
      <c r="I87" s="120" t="s">
        <v>97</v>
      </c>
      <c r="J87" s="120" t="s">
        <v>47</v>
      </c>
      <c r="K87" s="21" t="s">
        <v>97</v>
      </c>
      <c r="L87" s="119" t="s">
        <v>53</v>
      </c>
      <c r="M87" s="119" t="s">
        <v>98</v>
      </c>
      <c r="N87" s="119" t="s">
        <v>61</v>
      </c>
      <c r="O87" s="119" t="s">
        <v>98</v>
      </c>
      <c r="P87" s="119" t="s">
        <v>69</v>
      </c>
      <c r="Q87" s="119" t="s">
        <v>72</v>
      </c>
      <c r="R87" s="119" t="s">
        <v>75</v>
      </c>
      <c r="S87" s="121" t="s">
        <v>251</v>
      </c>
    </row>
    <row r="88" spans="2:19" ht="51" x14ac:dyDescent="0.15">
      <c r="B88" s="127">
        <v>80</v>
      </c>
      <c r="C88" s="122">
        <v>44350</v>
      </c>
      <c r="D88" s="123" t="s">
        <v>95</v>
      </c>
      <c r="E88" s="123" t="s">
        <v>252</v>
      </c>
      <c r="F88" s="23">
        <v>123</v>
      </c>
      <c r="G88" s="24" t="s">
        <v>37</v>
      </c>
      <c r="H88" s="123" t="s">
        <v>43</v>
      </c>
      <c r="I88" s="124" t="s">
        <v>97</v>
      </c>
      <c r="J88" s="124" t="s">
        <v>47</v>
      </c>
      <c r="K88" s="23" t="s">
        <v>97</v>
      </c>
      <c r="L88" s="123" t="s">
        <v>53</v>
      </c>
      <c r="M88" s="123" t="s">
        <v>98</v>
      </c>
      <c r="N88" s="123" t="s">
        <v>61</v>
      </c>
      <c r="O88" s="123" t="s">
        <v>98</v>
      </c>
      <c r="P88" s="123" t="s">
        <v>69</v>
      </c>
      <c r="Q88" s="123" t="s">
        <v>72</v>
      </c>
      <c r="R88" s="123" t="s">
        <v>75</v>
      </c>
      <c r="S88" s="125" t="s">
        <v>253</v>
      </c>
    </row>
    <row r="89" spans="2:19" ht="51" x14ac:dyDescent="0.15">
      <c r="B89" s="126">
        <v>81</v>
      </c>
      <c r="C89" s="118">
        <v>44350</v>
      </c>
      <c r="D89" s="119" t="s">
        <v>95</v>
      </c>
      <c r="E89" s="119" t="s">
        <v>254</v>
      </c>
      <c r="F89" s="21">
        <v>123</v>
      </c>
      <c r="G89" s="22" t="s">
        <v>37</v>
      </c>
      <c r="H89" s="119" t="s">
        <v>43</v>
      </c>
      <c r="I89" s="120" t="s">
        <v>97</v>
      </c>
      <c r="J89" s="120" t="s">
        <v>47</v>
      </c>
      <c r="K89" s="21" t="s">
        <v>97</v>
      </c>
      <c r="L89" s="119" t="s">
        <v>53</v>
      </c>
      <c r="M89" s="119" t="s">
        <v>98</v>
      </c>
      <c r="N89" s="119" t="s">
        <v>61</v>
      </c>
      <c r="O89" s="119" t="s">
        <v>98</v>
      </c>
      <c r="P89" s="119" t="s">
        <v>69</v>
      </c>
      <c r="Q89" s="119" t="s">
        <v>72</v>
      </c>
      <c r="R89" s="119" t="s">
        <v>75</v>
      </c>
      <c r="S89" s="121" t="s">
        <v>255</v>
      </c>
    </row>
    <row r="90" spans="2:19" ht="51" x14ac:dyDescent="0.15">
      <c r="B90" s="127">
        <v>82</v>
      </c>
      <c r="C90" s="122">
        <v>44350</v>
      </c>
      <c r="D90" s="123" t="s">
        <v>95</v>
      </c>
      <c r="E90" s="123" t="s">
        <v>256</v>
      </c>
      <c r="F90" s="23">
        <v>123</v>
      </c>
      <c r="G90" s="24" t="s">
        <v>37</v>
      </c>
      <c r="H90" s="123" t="s">
        <v>43</v>
      </c>
      <c r="I90" s="124" t="s">
        <v>97</v>
      </c>
      <c r="J90" s="124" t="s">
        <v>47</v>
      </c>
      <c r="K90" s="23" t="s">
        <v>97</v>
      </c>
      <c r="L90" s="123" t="s">
        <v>53</v>
      </c>
      <c r="M90" s="123" t="s">
        <v>98</v>
      </c>
      <c r="N90" s="123" t="s">
        <v>61</v>
      </c>
      <c r="O90" s="123" t="s">
        <v>98</v>
      </c>
      <c r="P90" s="123" t="s">
        <v>69</v>
      </c>
      <c r="Q90" s="123" t="s">
        <v>72</v>
      </c>
      <c r="R90" s="123" t="s">
        <v>75</v>
      </c>
      <c r="S90" s="125" t="s">
        <v>257</v>
      </c>
    </row>
    <row r="91" spans="2:19" ht="51" x14ac:dyDescent="0.15">
      <c r="B91" s="126">
        <v>83</v>
      </c>
      <c r="C91" s="118">
        <v>44350</v>
      </c>
      <c r="D91" s="119" t="s">
        <v>95</v>
      </c>
      <c r="E91" s="119" t="s">
        <v>258</v>
      </c>
      <c r="F91" s="21">
        <v>123</v>
      </c>
      <c r="G91" s="22" t="s">
        <v>37</v>
      </c>
      <c r="H91" s="119" t="s">
        <v>43</v>
      </c>
      <c r="I91" s="120" t="s">
        <v>97</v>
      </c>
      <c r="J91" s="120" t="s">
        <v>47</v>
      </c>
      <c r="K91" s="21" t="s">
        <v>97</v>
      </c>
      <c r="L91" s="119" t="s">
        <v>53</v>
      </c>
      <c r="M91" s="119" t="s">
        <v>98</v>
      </c>
      <c r="N91" s="119" t="s">
        <v>61</v>
      </c>
      <c r="O91" s="119" t="s">
        <v>98</v>
      </c>
      <c r="P91" s="119" t="s">
        <v>69</v>
      </c>
      <c r="Q91" s="119" t="s">
        <v>72</v>
      </c>
      <c r="R91" s="119" t="s">
        <v>75</v>
      </c>
      <c r="S91" s="121" t="s">
        <v>259</v>
      </c>
    </row>
    <row r="92" spans="2:19" ht="51" x14ac:dyDescent="0.15">
      <c r="B92" s="127">
        <v>84</v>
      </c>
      <c r="C92" s="122">
        <v>44350</v>
      </c>
      <c r="D92" s="123" t="s">
        <v>95</v>
      </c>
      <c r="E92" s="123" t="s">
        <v>260</v>
      </c>
      <c r="F92" s="23">
        <v>123</v>
      </c>
      <c r="G92" s="24" t="s">
        <v>37</v>
      </c>
      <c r="H92" s="123" t="s">
        <v>43</v>
      </c>
      <c r="I92" s="124" t="s">
        <v>97</v>
      </c>
      <c r="J92" s="124" t="s">
        <v>47</v>
      </c>
      <c r="K92" s="23" t="s">
        <v>97</v>
      </c>
      <c r="L92" s="123" t="s">
        <v>53</v>
      </c>
      <c r="M92" s="123" t="s">
        <v>98</v>
      </c>
      <c r="N92" s="123" t="s">
        <v>61</v>
      </c>
      <c r="O92" s="123" t="s">
        <v>98</v>
      </c>
      <c r="P92" s="123" t="s">
        <v>69</v>
      </c>
      <c r="Q92" s="123" t="s">
        <v>72</v>
      </c>
      <c r="R92" s="123" t="s">
        <v>75</v>
      </c>
      <c r="S92" s="125" t="s">
        <v>261</v>
      </c>
    </row>
    <row r="93" spans="2:19" ht="51" x14ac:dyDescent="0.15">
      <c r="B93" s="126">
        <v>85</v>
      </c>
      <c r="C93" s="118">
        <v>44350</v>
      </c>
      <c r="D93" s="119" t="s">
        <v>95</v>
      </c>
      <c r="E93" s="119" t="s">
        <v>262</v>
      </c>
      <c r="F93" s="21">
        <v>123</v>
      </c>
      <c r="G93" s="22" t="s">
        <v>37</v>
      </c>
      <c r="H93" s="119" t="s">
        <v>43</v>
      </c>
      <c r="I93" s="120" t="s">
        <v>97</v>
      </c>
      <c r="J93" s="120" t="s">
        <v>47</v>
      </c>
      <c r="K93" s="21" t="s">
        <v>97</v>
      </c>
      <c r="L93" s="119" t="s">
        <v>53</v>
      </c>
      <c r="M93" s="119" t="s">
        <v>98</v>
      </c>
      <c r="N93" s="119" t="s">
        <v>61</v>
      </c>
      <c r="O93" s="119" t="s">
        <v>98</v>
      </c>
      <c r="P93" s="119" t="s">
        <v>69</v>
      </c>
      <c r="Q93" s="119" t="s">
        <v>72</v>
      </c>
      <c r="R93" s="119" t="s">
        <v>75</v>
      </c>
      <c r="S93" s="121" t="s">
        <v>263</v>
      </c>
    </row>
    <row r="94" spans="2:19" ht="51" x14ac:dyDescent="0.15">
      <c r="B94" s="127">
        <v>86</v>
      </c>
      <c r="C94" s="122">
        <v>44350</v>
      </c>
      <c r="D94" s="123" t="s">
        <v>95</v>
      </c>
      <c r="E94" s="123" t="s">
        <v>264</v>
      </c>
      <c r="F94" s="23">
        <v>123</v>
      </c>
      <c r="G94" s="24" t="s">
        <v>37</v>
      </c>
      <c r="H94" s="123" t="s">
        <v>43</v>
      </c>
      <c r="I94" s="124" t="s">
        <v>97</v>
      </c>
      <c r="J94" s="124" t="s">
        <v>47</v>
      </c>
      <c r="K94" s="23" t="s">
        <v>97</v>
      </c>
      <c r="L94" s="123" t="s">
        <v>53</v>
      </c>
      <c r="M94" s="123" t="s">
        <v>98</v>
      </c>
      <c r="N94" s="123" t="s">
        <v>61</v>
      </c>
      <c r="O94" s="123" t="s">
        <v>98</v>
      </c>
      <c r="P94" s="123" t="s">
        <v>69</v>
      </c>
      <c r="Q94" s="123" t="s">
        <v>72</v>
      </c>
      <c r="R94" s="123" t="s">
        <v>75</v>
      </c>
      <c r="S94" s="125" t="s">
        <v>265</v>
      </c>
    </row>
    <row r="95" spans="2:19" ht="51" x14ac:dyDescent="0.15">
      <c r="B95" s="126">
        <v>87</v>
      </c>
      <c r="C95" s="118">
        <v>44350</v>
      </c>
      <c r="D95" s="119" t="s">
        <v>95</v>
      </c>
      <c r="E95" s="119" t="s">
        <v>266</v>
      </c>
      <c r="F95" s="21">
        <v>123</v>
      </c>
      <c r="G95" s="22" t="s">
        <v>37</v>
      </c>
      <c r="H95" s="119" t="s">
        <v>43</v>
      </c>
      <c r="I95" s="120" t="s">
        <v>97</v>
      </c>
      <c r="J95" s="120" t="s">
        <v>47</v>
      </c>
      <c r="K95" s="21" t="s">
        <v>97</v>
      </c>
      <c r="L95" s="119" t="s">
        <v>53</v>
      </c>
      <c r="M95" s="119" t="s">
        <v>98</v>
      </c>
      <c r="N95" s="119" t="s">
        <v>61</v>
      </c>
      <c r="O95" s="119" t="s">
        <v>98</v>
      </c>
      <c r="P95" s="119" t="s">
        <v>69</v>
      </c>
      <c r="Q95" s="119" t="s">
        <v>72</v>
      </c>
      <c r="R95" s="119" t="s">
        <v>75</v>
      </c>
      <c r="S95" s="121" t="s">
        <v>267</v>
      </c>
    </row>
    <row r="96" spans="2:19" ht="51" x14ac:dyDescent="0.15">
      <c r="B96" s="127">
        <v>88</v>
      </c>
      <c r="C96" s="122">
        <v>44350</v>
      </c>
      <c r="D96" s="123" t="s">
        <v>95</v>
      </c>
      <c r="E96" s="123" t="s">
        <v>268</v>
      </c>
      <c r="F96" s="23">
        <v>123</v>
      </c>
      <c r="G96" s="24" t="s">
        <v>37</v>
      </c>
      <c r="H96" s="123" t="s">
        <v>43</v>
      </c>
      <c r="I96" s="124" t="s">
        <v>97</v>
      </c>
      <c r="J96" s="124" t="s">
        <v>47</v>
      </c>
      <c r="K96" s="23" t="s">
        <v>97</v>
      </c>
      <c r="L96" s="123" t="s">
        <v>53</v>
      </c>
      <c r="M96" s="123" t="s">
        <v>98</v>
      </c>
      <c r="N96" s="123" t="s">
        <v>61</v>
      </c>
      <c r="O96" s="123" t="s">
        <v>98</v>
      </c>
      <c r="P96" s="123" t="s">
        <v>69</v>
      </c>
      <c r="Q96" s="123" t="s">
        <v>72</v>
      </c>
      <c r="R96" s="123" t="s">
        <v>75</v>
      </c>
      <c r="S96" s="125" t="s">
        <v>269</v>
      </c>
    </row>
    <row r="97" spans="2:19" ht="51" x14ac:dyDescent="0.15">
      <c r="B97" s="126">
        <v>89</v>
      </c>
      <c r="C97" s="118">
        <v>44350</v>
      </c>
      <c r="D97" s="119" t="s">
        <v>95</v>
      </c>
      <c r="E97" s="119" t="s">
        <v>270</v>
      </c>
      <c r="F97" s="21">
        <v>123</v>
      </c>
      <c r="G97" s="22" t="s">
        <v>37</v>
      </c>
      <c r="H97" s="119" t="s">
        <v>43</v>
      </c>
      <c r="I97" s="120" t="s">
        <v>97</v>
      </c>
      <c r="J97" s="120" t="s">
        <v>47</v>
      </c>
      <c r="K97" s="21" t="s">
        <v>97</v>
      </c>
      <c r="L97" s="119" t="s">
        <v>53</v>
      </c>
      <c r="M97" s="119" t="s">
        <v>98</v>
      </c>
      <c r="N97" s="119" t="s">
        <v>61</v>
      </c>
      <c r="O97" s="119" t="s">
        <v>98</v>
      </c>
      <c r="P97" s="119" t="s">
        <v>69</v>
      </c>
      <c r="Q97" s="119" t="s">
        <v>72</v>
      </c>
      <c r="R97" s="119" t="s">
        <v>75</v>
      </c>
      <c r="S97" s="121" t="s">
        <v>271</v>
      </c>
    </row>
    <row r="98" spans="2:19" ht="51" x14ac:dyDescent="0.15">
      <c r="B98" s="127">
        <v>90</v>
      </c>
      <c r="C98" s="122">
        <v>44350</v>
      </c>
      <c r="D98" s="123" t="s">
        <v>95</v>
      </c>
      <c r="E98" s="123" t="s">
        <v>272</v>
      </c>
      <c r="F98" s="23">
        <v>123</v>
      </c>
      <c r="G98" s="24" t="s">
        <v>37</v>
      </c>
      <c r="H98" s="123" t="s">
        <v>43</v>
      </c>
      <c r="I98" s="124" t="s">
        <v>97</v>
      </c>
      <c r="J98" s="124" t="s">
        <v>47</v>
      </c>
      <c r="K98" s="23" t="s">
        <v>97</v>
      </c>
      <c r="L98" s="123" t="s">
        <v>53</v>
      </c>
      <c r="M98" s="123" t="s">
        <v>98</v>
      </c>
      <c r="N98" s="123" t="s">
        <v>61</v>
      </c>
      <c r="O98" s="123" t="s">
        <v>98</v>
      </c>
      <c r="P98" s="123" t="s">
        <v>69</v>
      </c>
      <c r="Q98" s="123" t="s">
        <v>72</v>
      </c>
      <c r="R98" s="123" t="s">
        <v>75</v>
      </c>
      <c r="S98" s="125" t="s">
        <v>273</v>
      </c>
    </row>
    <row r="99" spans="2:19" ht="51" x14ac:dyDescent="0.15">
      <c r="B99" s="126">
        <v>91</v>
      </c>
      <c r="C99" s="118">
        <v>44350</v>
      </c>
      <c r="D99" s="119" t="s">
        <v>95</v>
      </c>
      <c r="E99" s="119" t="s">
        <v>274</v>
      </c>
      <c r="F99" s="21">
        <v>123</v>
      </c>
      <c r="G99" s="22" t="s">
        <v>37</v>
      </c>
      <c r="H99" s="119" t="s">
        <v>43</v>
      </c>
      <c r="I99" s="120" t="s">
        <v>97</v>
      </c>
      <c r="J99" s="120" t="s">
        <v>47</v>
      </c>
      <c r="K99" s="21" t="s">
        <v>97</v>
      </c>
      <c r="L99" s="119" t="s">
        <v>53</v>
      </c>
      <c r="M99" s="119" t="s">
        <v>98</v>
      </c>
      <c r="N99" s="119" t="s">
        <v>61</v>
      </c>
      <c r="O99" s="119" t="s">
        <v>98</v>
      </c>
      <c r="P99" s="119" t="s">
        <v>69</v>
      </c>
      <c r="Q99" s="119" t="s">
        <v>72</v>
      </c>
      <c r="R99" s="119" t="s">
        <v>75</v>
      </c>
      <c r="S99" s="121" t="s">
        <v>275</v>
      </c>
    </row>
    <row r="100" spans="2:19" ht="51" x14ac:dyDescent="0.15">
      <c r="B100" s="127">
        <v>92</v>
      </c>
      <c r="C100" s="122">
        <v>44350</v>
      </c>
      <c r="D100" s="123" t="s">
        <v>95</v>
      </c>
      <c r="E100" s="123" t="s">
        <v>276</v>
      </c>
      <c r="F100" s="23">
        <v>123</v>
      </c>
      <c r="G100" s="24" t="s">
        <v>37</v>
      </c>
      <c r="H100" s="123" t="s">
        <v>43</v>
      </c>
      <c r="I100" s="124" t="s">
        <v>97</v>
      </c>
      <c r="J100" s="124" t="s">
        <v>47</v>
      </c>
      <c r="K100" s="23" t="s">
        <v>97</v>
      </c>
      <c r="L100" s="123" t="s">
        <v>53</v>
      </c>
      <c r="M100" s="123" t="s">
        <v>98</v>
      </c>
      <c r="N100" s="123" t="s">
        <v>61</v>
      </c>
      <c r="O100" s="123" t="s">
        <v>98</v>
      </c>
      <c r="P100" s="123" t="s">
        <v>69</v>
      </c>
      <c r="Q100" s="123" t="s">
        <v>72</v>
      </c>
      <c r="R100" s="123" t="s">
        <v>75</v>
      </c>
      <c r="S100" s="125" t="s">
        <v>277</v>
      </c>
    </row>
    <row r="101" spans="2:19" ht="51" x14ac:dyDescent="0.15">
      <c r="B101" s="126">
        <v>93</v>
      </c>
      <c r="C101" s="118">
        <v>44350</v>
      </c>
      <c r="D101" s="119" t="s">
        <v>95</v>
      </c>
      <c r="E101" s="119" t="s">
        <v>278</v>
      </c>
      <c r="F101" s="21">
        <v>123</v>
      </c>
      <c r="G101" s="22" t="s">
        <v>37</v>
      </c>
      <c r="H101" s="119" t="s">
        <v>43</v>
      </c>
      <c r="I101" s="120" t="s">
        <v>97</v>
      </c>
      <c r="J101" s="120" t="s">
        <v>47</v>
      </c>
      <c r="K101" s="21" t="s">
        <v>97</v>
      </c>
      <c r="L101" s="119" t="s">
        <v>53</v>
      </c>
      <c r="M101" s="119" t="s">
        <v>98</v>
      </c>
      <c r="N101" s="119" t="s">
        <v>61</v>
      </c>
      <c r="O101" s="119" t="s">
        <v>98</v>
      </c>
      <c r="P101" s="119" t="s">
        <v>69</v>
      </c>
      <c r="Q101" s="119" t="s">
        <v>72</v>
      </c>
      <c r="R101" s="119" t="s">
        <v>75</v>
      </c>
      <c r="S101" s="121" t="s">
        <v>279</v>
      </c>
    </row>
    <row r="102" spans="2:19" ht="51" x14ac:dyDescent="0.15">
      <c r="B102" s="127">
        <v>94</v>
      </c>
      <c r="C102" s="122">
        <v>44350</v>
      </c>
      <c r="D102" s="123" t="s">
        <v>95</v>
      </c>
      <c r="E102" s="123" t="s">
        <v>280</v>
      </c>
      <c r="F102" s="23">
        <v>123</v>
      </c>
      <c r="G102" s="24" t="s">
        <v>37</v>
      </c>
      <c r="H102" s="123" t="s">
        <v>43</v>
      </c>
      <c r="I102" s="124" t="s">
        <v>97</v>
      </c>
      <c r="J102" s="124" t="s">
        <v>47</v>
      </c>
      <c r="K102" s="23" t="s">
        <v>97</v>
      </c>
      <c r="L102" s="123" t="s">
        <v>53</v>
      </c>
      <c r="M102" s="123" t="s">
        <v>98</v>
      </c>
      <c r="N102" s="123" t="s">
        <v>61</v>
      </c>
      <c r="O102" s="123" t="s">
        <v>98</v>
      </c>
      <c r="P102" s="123" t="s">
        <v>69</v>
      </c>
      <c r="Q102" s="123" t="s">
        <v>72</v>
      </c>
      <c r="R102" s="123" t="s">
        <v>75</v>
      </c>
      <c r="S102" s="125" t="s">
        <v>281</v>
      </c>
    </row>
    <row r="103" spans="2:19" ht="51" x14ac:dyDescent="0.15">
      <c r="B103" s="126">
        <v>95</v>
      </c>
      <c r="C103" s="118">
        <v>44350</v>
      </c>
      <c r="D103" s="119" t="s">
        <v>95</v>
      </c>
      <c r="E103" s="119" t="s">
        <v>282</v>
      </c>
      <c r="F103" s="21">
        <v>123</v>
      </c>
      <c r="G103" s="22" t="s">
        <v>37</v>
      </c>
      <c r="H103" s="119" t="s">
        <v>43</v>
      </c>
      <c r="I103" s="120" t="s">
        <v>97</v>
      </c>
      <c r="J103" s="120" t="s">
        <v>47</v>
      </c>
      <c r="K103" s="21" t="s">
        <v>97</v>
      </c>
      <c r="L103" s="119" t="s">
        <v>53</v>
      </c>
      <c r="M103" s="119" t="s">
        <v>98</v>
      </c>
      <c r="N103" s="119" t="s">
        <v>61</v>
      </c>
      <c r="O103" s="119" t="s">
        <v>98</v>
      </c>
      <c r="P103" s="119" t="s">
        <v>69</v>
      </c>
      <c r="Q103" s="119" t="s">
        <v>72</v>
      </c>
      <c r="R103" s="119" t="s">
        <v>75</v>
      </c>
      <c r="S103" s="121" t="s">
        <v>283</v>
      </c>
    </row>
    <row r="104" spans="2:19" ht="51" x14ac:dyDescent="0.15">
      <c r="B104" s="127">
        <v>96</v>
      </c>
      <c r="C104" s="122">
        <v>44350</v>
      </c>
      <c r="D104" s="123" t="s">
        <v>95</v>
      </c>
      <c r="E104" s="123" t="s">
        <v>284</v>
      </c>
      <c r="F104" s="23">
        <v>123</v>
      </c>
      <c r="G104" s="24" t="s">
        <v>37</v>
      </c>
      <c r="H104" s="123" t="s">
        <v>43</v>
      </c>
      <c r="I104" s="124" t="s">
        <v>97</v>
      </c>
      <c r="J104" s="124" t="s">
        <v>47</v>
      </c>
      <c r="K104" s="23" t="s">
        <v>97</v>
      </c>
      <c r="L104" s="123" t="s">
        <v>53</v>
      </c>
      <c r="M104" s="123" t="s">
        <v>98</v>
      </c>
      <c r="N104" s="123" t="s">
        <v>61</v>
      </c>
      <c r="O104" s="123" t="s">
        <v>98</v>
      </c>
      <c r="P104" s="123" t="s">
        <v>69</v>
      </c>
      <c r="Q104" s="123" t="s">
        <v>72</v>
      </c>
      <c r="R104" s="123" t="s">
        <v>75</v>
      </c>
      <c r="S104" s="125" t="s">
        <v>285</v>
      </c>
    </row>
    <row r="105" spans="2:19" ht="51" x14ac:dyDescent="0.15">
      <c r="B105" s="126">
        <v>97</v>
      </c>
      <c r="C105" s="118">
        <v>44350</v>
      </c>
      <c r="D105" s="119" t="s">
        <v>95</v>
      </c>
      <c r="E105" s="119" t="s">
        <v>286</v>
      </c>
      <c r="F105" s="21">
        <v>123</v>
      </c>
      <c r="G105" s="22" t="s">
        <v>37</v>
      </c>
      <c r="H105" s="119" t="s">
        <v>43</v>
      </c>
      <c r="I105" s="120" t="s">
        <v>97</v>
      </c>
      <c r="J105" s="120" t="s">
        <v>47</v>
      </c>
      <c r="K105" s="21" t="s">
        <v>97</v>
      </c>
      <c r="L105" s="119" t="s">
        <v>53</v>
      </c>
      <c r="M105" s="119" t="s">
        <v>98</v>
      </c>
      <c r="N105" s="119" t="s">
        <v>61</v>
      </c>
      <c r="O105" s="119" t="s">
        <v>98</v>
      </c>
      <c r="P105" s="119" t="s">
        <v>69</v>
      </c>
      <c r="Q105" s="119" t="s">
        <v>72</v>
      </c>
      <c r="R105" s="119" t="s">
        <v>75</v>
      </c>
      <c r="S105" s="121" t="s">
        <v>287</v>
      </c>
    </row>
    <row r="106" spans="2:19" ht="51" x14ac:dyDescent="0.15">
      <c r="B106" s="127">
        <v>98</v>
      </c>
      <c r="C106" s="122">
        <v>44350</v>
      </c>
      <c r="D106" s="123" t="s">
        <v>95</v>
      </c>
      <c r="E106" s="123" t="s">
        <v>288</v>
      </c>
      <c r="F106" s="23">
        <v>123</v>
      </c>
      <c r="G106" s="24" t="s">
        <v>37</v>
      </c>
      <c r="H106" s="123" t="s">
        <v>43</v>
      </c>
      <c r="I106" s="124" t="s">
        <v>97</v>
      </c>
      <c r="J106" s="124" t="s">
        <v>47</v>
      </c>
      <c r="K106" s="23" t="s">
        <v>97</v>
      </c>
      <c r="L106" s="123" t="s">
        <v>53</v>
      </c>
      <c r="M106" s="123" t="s">
        <v>98</v>
      </c>
      <c r="N106" s="123" t="s">
        <v>61</v>
      </c>
      <c r="O106" s="123" t="s">
        <v>98</v>
      </c>
      <c r="P106" s="123" t="s">
        <v>69</v>
      </c>
      <c r="Q106" s="123" t="s">
        <v>72</v>
      </c>
      <c r="R106" s="123" t="s">
        <v>75</v>
      </c>
      <c r="S106" s="125" t="s">
        <v>289</v>
      </c>
    </row>
    <row r="107" spans="2:19" ht="51" x14ac:dyDescent="0.15">
      <c r="B107" s="126">
        <v>99</v>
      </c>
      <c r="C107" s="118">
        <v>44350</v>
      </c>
      <c r="D107" s="119" t="s">
        <v>95</v>
      </c>
      <c r="E107" s="119" t="s">
        <v>290</v>
      </c>
      <c r="F107" s="21">
        <v>123</v>
      </c>
      <c r="G107" s="22" t="s">
        <v>37</v>
      </c>
      <c r="H107" s="119" t="s">
        <v>43</v>
      </c>
      <c r="I107" s="120" t="s">
        <v>97</v>
      </c>
      <c r="J107" s="120" t="s">
        <v>47</v>
      </c>
      <c r="K107" s="21" t="s">
        <v>97</v>
      </c>
      <c r="L107" s="119" t="s">
        <v>53</v>
      </c>
      <c r="M107" s="119" t="s">
        <v>98</v>
      </c>
      <c r="N107" s="119" t="s">
        <v>61</v>
      </c>
      <c r="O107" s="119" t="s">
        <v>98</v>
      </c>
      <c r="P107" s="119" t="s">
        <v>69</v>
      </c>
      <c r="Q107" s="119" t="s">
        <v>72</v>
      </c>
      <c r="R107" s="119" t="s">
        <v>75</v>
      </c>
      <c r="S107" s="121" t="s">
        <v>291</v>
      </c>
    </row>
    <row r="108" spans="2:19" ht="51" x14ac:dyDescent="0.15">
      <c r="B108" s="127">
        <v>100</v>
      </c>
      <c r="C108" s="122">
        <v>44350</v>
      </c>
      <c r="D108" s="123" t="s">
        <v>95</v>
      </c>
      <c r="E108" s="123" t="s">
        <v>292</v>
      </c>
      <c r="F108" s="23">
        <v>123</v>
      </c>
      <c r="G108" s="24" t="s">
        <v>37</v>
      </c>
      <c r="H108" s="123" t="s">
        <v>43</v>
      </c>
      <c r="I108" s="124" t="s">
        <v>97</v>
      </c>
      <c r="J108" s="124" t="s">
        <v>47</v>
      </c>
      <c r="K108" s="23" t="s">
        <v>97</v>
      </c>
      <c r="L108" s="123" t="s">
        <v>53</v>
      </c>
      <c r="M108" s="123" t="s">
        <v>98</v>
      </c>
      <c r="N108" s="123" t="s">
        <v>61</v>
      </c>
      <c r="O108" s="123" t="s">
        <v>98</v>
      </c>
      <c r="P108" s="123" t="s">
        <v>69</v>
      </c>
      <c r="Q108" s="123" t="s">
        <v>72</v>
      </c>
      <c r="R108" s="123" t="s">
        <v>75</v>
      </c>
      <c r="S108" s="125" t="s">
        <v>293</v>
      </c>
    </row>
    <row r="109" spans="2:19" ht="51" x14ac:dyDescent="0.15">
      <c r="B109" s="126">
        <v>101</v>
      </c>
      <c r="C109" s="118">
        <v>44350</v>
      </c>
      <c r="D109" s="119" t="s">
        <v>95</v>
      </c>
      <c r="E109" s="119" t="s">
        <v>294</v>
      </c>
      <c r="F109" s="21">
        <v>123</v>
      </c>
      <c r="G109" s="22" t="s">
        <v>37</v>
      </c>
      <c r="H109" s="119" t="s">
        <v>43</v>
      </c>
      <c r="I109" s="120" t="s">
        <v>97</v>
      </c>
      <c r="J109" s="120" t="s">
        <v>47</v>
      </c>
      <c r="K109" s="21" t="s">
        <v>97</v>
      </c>
      <c r="L109" s="119" t="s">
        <v>53</v>
      </c>
      <c r="M109" s="119" t="s">
        <v>98</v>
      </c>
      <c r="N109" s="119" t="s">
        <v>61</v>
      </c>
      <c r="O109" s="119" t="s">
        <v>98</v>
      </c>
      <c r="P109" s="119" t="s">
        <v>69</v>
      </c>
      <c r="Q109" s="119" t="s">
        <v>72</v>
      </c>
      <c r="R109" s="119" t="s">
        <v>75</v>
      </c>
      <c r="S109" s="121" t="s">
        <v>295</v>
      </c>
    </row>
    <row r="110" spans="2:19" ht="51" x14ac:dyDescent="0.15">
      <c r="B110" s="127">
        <v>102</v>
      </c>
      <c r="C110" s="122">
        <v>44350</v>
      </c>
      <c r="D110" s="123" t="s">
        <v>95</v>
      </c>
      <c r="E110" s="123" t="s">
        <v>296</v>
      </c>
      <c r="F110" s="23">
        <v>123</v>
      </c>
      <c r="G110" s="24" t="s">
        <v>37</v>
      </c>
      <c r="H110" s="123" t="s">
        <v>43</v>
      </c>
      <c r="I110" s="124" t="s">
        <v>97</v>
      </c>
      <c r="J110" s="124" t="s">
        <v>47</v>
      </c>
      <c r="K110" s="23" t="s">
        <v>97</v>
      </c>
      <c r="L110" s="123" t="s">
        <v>53</v>
      </c>
      <c r="M110" s="123" t="s">
        <v>98</v>
      </c>
      <c r="N110" s="123" t="s">
        <v>61</v>
      </c>
      <c r="O110" s="123" t="s">
        <v>98</v>
      </c>
      <c r="P110" s="123" t="s">
        <v>69</v>
      </c>
      <c r="Q110" s="123" t="s">
        <v>72</v>
      </c>
      <c r="R110" s="123" t="s">
        <v>75</v>
      </c>
      <c r="S110" s="125" t="s">
        <v>297</v>
      </c>
    </row>
    <row r="111" spans="2:19" ht="51" x14ac:dyDescent="0.15">
      <c r="B111" s="126">
        <v>103</v>
      </c>
      <c r="C111" s="118">
        <v>44350</v>
      </c>
      <c r="D111" s="119" t="s">
        <v>95</v>
      </c>
      <c r="E111" s="119" t="s">
        <v>298</v>
      </c>
      <c r="F111" s="21">
        <v>123</v>
      </c>
      <c r="G111" s="22" t="s">
        <v>37</v>
      </c>
      <c r="H111" s="119" t="s">
        <v>43</v>
      </c>
      <c r="I111" s="120" t="s">
        <v>97</v>
      </c>
      <c r="J111" s="120" t="s">
        <v>47</v>
      </c>
      <c r="K111" s="21" t="s">
        <v>97</v>
      </c>
      <c r="L111" s="119" t="s">
        <v>53</v>
      </c>
      <c r="M111" s="119" t="s">
        <v>98</v>
      </c>
      <c r="N111" s="119" t="s">
        <v>61</v>
      </c>
      <c r="O111" s="119" t="s">
        <v>98</v>
      </c>
      <c r="P111" s="119" t="s">
        <v>69</v>
      </c>
      <c r="Q111" s="119" t="s">
        <v>72</v>
      </c>
      <c r="R111" s="119" t="s">
        <v>75</v>
      </c>
      <c r="S111" s="121" t="s">
        <v>299</v>
      </c>
    </row>
    <row r="112" spans="2:19" ht="51" x14ac:dyDescent="0.15">
      <c r="B112" s="127">
        <v>104</v>
      </c>
      <c r="C112" s="122">
        <v>44350</v>
      </c>
      <c r="D112" s="123" t="s">
        <v>95</v>
      </c>
      <c r="E112" s="123" t="s">
        <v>300</v>
      </c>
      <c r="F112" s="23">
        <v>123</v>
      </c>
      <c r="G112" s="24" t="s">
        <v>37</v>
      </c>
      <c r="H112" s="123" t="s">
        <v>43</v>
      </c>
      <c r="I112" s="124" t="s">
        <v>97</v>
      </c>
      <c r="J112" s="124" t="s">
        <v>47</v>
      </c>
      <c r="K112" s="23" t="s">
        <v>97</v>
      </c>
      <c r="L112" s="123" t="s">
        <v>53</v>
      </c>
      <c r="M112" s="123" t="s">
        <v>98</v>
      </c>
      <c r="N112" s="123" t="s">
        <v>61</v>
      </c>
      <c r="O112" s="123" t="s">
        <v>98</v>
      </c>
      <c r="P112" s="123" t="s">
        <v>69</v>
      </c>
      <c r="Q112" s="123" t="s">
        <v>72</v>
      </c>
      <c r="R112" s="123" t="s">
        <v>75</v>
      </c>
      <c r="S112" s="125" t="s">
        <v>301</v>
      </c>
    </row>
    <row r="113" spans="2:19" ht="51" x14ac:dyDescent="0.15">
      <c r="B113" s="126">
        <v>105</v>
      </c>
      <c r="C113" s="118">
        <v>44350</v>
      </c>
      <c r="D113" s="119" t="s">
        <v>95</v>
      </c>
      <c r="E113" s="119" t="s">
        <v>302</v>
      </c>
      <c r="F113" s="21">
        <v>123</v>
      </c>
      <c r="G113" s="22" t="s">
        <v>37</v>
      </c>
      <c r="H113" s="119" t="s">
        <v>43</v>
      </c>
      <c r="I113" s="120" t="s">
        <v>97</v>
      </c>
      <c r="J113" s="120" t="s">
        <v>47</v>
      </c>
      <c r="K113" s="21" t="s">
        <v>97</v>
      </c>
      <c r="L113" s="119" t="s">
        <v>53</v>
      </c>
      <c r="M113" s="119" t="s">
        <v>98</v>
      </c>
      <c r="N113" s="119" t="s">
        <v>61</v>
      </c>
      <c r="O113" s="119" t="s">
        <v>98</v>
      </c>
      <c r="P113" s="119" t="s">
        <v>69</v>
      </c>
      <c r="Q113" s="119" t="s">
        <v>72</v>
      </c>
      <c r="R113" s="119" t="s">
        <v>75</v>
      </c>
      <c r="S113" s="121" t="s">
        <v>303</v>
      </c>
    </row>
    <row r="114" spans="2:19" ht="51" x14ac:dyDescent="0.15">
      <c r="B114" s="127">
        <v>106</v>
      </c>
      <c r="C114" s="122">
        <v>44350</v>
      </c>
      <c r="D114" s="123" t="s">
        <v>95</v>
      </c>
      <c r="E114" s="123" t="s">
        <v>304</v>
      </c>
      <c r="F114" s="23">
        <v>123</v>
      </c>
      <c r="G114" s="24" t="s">
        <v>37</v>
      </c>
      <c r="H114" s="123" t="s">
        <v>43</v>
      </c>
      <c r="I114" s="124" t="s">
        <v>97</v>
      </c>
      <c r="J114" s="124" t="s">
        <v>47</v>
      </c>
      <c r="K114" s="23" t="s">
        <v>97</v>
      </c>
      <c r="L114" s="123" t="s">
        <v>53</v>
      </c>
      <c r="M114" s="123" t="s">
        <v>98</v>
      </c>
      <c r="N114" s="123" t="s">
        <v>61</v>
      </c>
      <c r="O114" s="123" t="s">
        <v>98</v>
      </c>
      <c r="P114" s="123" t="s">
        <v>69</v>
      </c>
      <c r="Q114" s="123" t="s">
        <v>72</v>
      </c>
      <c r="R114" s="123" t="s">
        <v>75</v>
      </c>
      <c r="S114" s="125" t="s">
        <v>305</v>
      </c>
    </row>
    <row r="115" spans="2:19" ht="51" x14ac:dyDescent="0.15">
      <c r="B115" s="126">
        <v>107</v>
      </c>
      <c r="C115" s="118">
        <v>44350</v>
      </c>
      <c r="D115" s="119" t="s">
        <v>95</v>
      </c>
      <c r="E115" s="119" t="s">
        <v>306</v>
      </c>
      <c r="F115" s="21">
        <v>123</v>
      </c>
      <c r="G115" s="22" t="s">
        <v>37</v>
      </c>
      <c r="H115" s="119" t="s">
        <v>43</v>
      </c>
      <c r="I115" s="120" t="s">
        <v>97</v>
      </c>
      <c r="J115" s="120" t="s">
        <v>47</v>
      </c>
      <c r="K115" s="21" t="s">
        <v>97</v>
      </c>
      <c r="L115" s="119" t="s">
        <v>53</v>
      </c>
      <c r="M115" s="119" t="s">
        <v>98</v>
      </c>
      <c r="N115" s="119" t="s">
        <v>61</v>
      </c>
      <c r="O115" s="119" t="s">
        <v>98</v>
      </c>
      <c r="P115" s="119" t="s">
        <v>69</v>
      </c>
      <c r="Q115" s="119" t="s">
        <v>72</v>
      </c>
      <c r="R115" s="119" t="s">
        <v>75</v>
      </c>
      <c r="S115" s="121" t="s">
        <v>307</v>
      </c>
    </row>
    <row r="116" spans="2:19" ht="51" x14ac:dyDescent="0.15">
      <c r="B116" s="127">
        <v>108</v>
      </c>
      <c r="C116" s="122">
        <v>44350</v>
      </c>
      <c r="D116" s="123" t="s">
        <v>95</v>
      </c>
      <c r="E116" s="123" t="s">
        <v>308</v>
      </c>
      <c r="F116" s="23">
        <v>123</v>
      </c>
      <c r="G116" s="24" t="s">
        <v>37</v>
      </c>
      <c r="H116" s="123" t="s">
        <v>43</v>
      </c>
      <c r="I116" s="124" t="s">
        <v>97</v>
      </c>
      <c r="J116" s="124" t="s">
        <v>47</v>
      </c>
      <c r="K116" s="23" t="s">
        <v>97</v>
      </c>
      <c r="L116" s="123" t="s">
        <v>53</v>
      </c>
      <c r="M116" s="123" t="s">
        <v>98</v>
      </c>
      <c r="N116" s="123" t="s">
        <v>61</v>
      </c>
      <c r="O116" s="123" t="s">
        <v>98</v>
      </c>
      <c r="P116" s="123" t="s">
        <v>69</v>
      </c>
      <c r="Q116" s="123" t="s">
        <v>72</v>
      </c>
      <c r="R116" s="123" t="s">
        <v>75</v>
      </c>
      <c r="S116" s="125" t="s">
        <v>309</v>
      </c>
    </row>
    <row r="117" spans="2:19" ht="51" x14ac:dyDescent="0.15">
      <c r="B117" s="126">
        <v>109</v>
      </c>
      <c r="C117" s="118">
        <v>44350</v>
      </c>
      <c r="D117" s="119" t="s">
        <v>95</v>
      </c>
      <c r="E117" s="119" t="s">
        <v>310</v>
      </c>
      <c r="F117" s="21">
        <v>123</v>
      </c>
      <c r="G117" s="22" t="s">
        <v>37</v>
      </c>
      <c r="H117" s="119" t="s">
        <v>43</v>
      </c>
      <c r="I117" s="120" t="s">
        <v>97</v>
      </c>
      <c r="J117" s="120" t="s">
        <v>47</v>
      </c>
      <c r="K117" s="21" t="s">
        <v>97</v>
      </c>
      <c r="L117" s="119" t="s">
        <v>53</v>
      </c>
      <c r="M117" s="119" t="s">
        <v>98</v>
      </c>
      <c r="N117" s="119" t="s">
        <v>61</v>
      </c>
      <c r="O117" s="119" t="s">
        <v>98</v>
      </c>
      <c r="P117" s="119" t="s">
        <v>69</v>
      </c>
      <c r="Q117" s="119" t="s">
        <v>72</v>
      </c>
      <c r="R117" s="119" t="s">
        <v>75</v>
      </c>
      <c r="S117" s="121" t="s">
        <v>311</v>
      </c>
    </row>
    <row r="118" spans="2:19" ht="51" x14ac:dyDescent="0.15">
      <c r="B118" s="127">
        <v>110</v>
      </c>
      <c r="C118" s="122">
        <v>44350</v>
      </c>
      <c r="D118" s="123" t="s">
        <v>95</v>
      </c>
      <c r="E118" s="123" t="s">
        <v>312</v>
      </c>
      <c r="F118" s="23">
        <v>123</v>
      </c>
      <c r="G118" s="24" t="s">
        <v>37</v>
      </c>
      <c r="H118" s="123" t="s">
        <v>43</v>
      </c>
      <c r="I118" s="124" t="s">
        <v>97</v>
      </c>
      <c r="J118" s="124" t="s">
        <v>47</v>
      </c>
      <c r="K118" s="23" t="s">
        <v>97</v>
      </c>
      <c r="L118" s="123" t="s">
        <v>53</v>
      </c>
      <c r="M118" s="123" t="s">
        <v>98</v>
      </c>
      <c r="N118" s="123" t="s">
        <v>61</v>
      </c>
      <c r="O118" s="123" t="s">
        <v>98</v>
      </c>
      <c r="P118" s="123" t="s">
        <v>69</v>
      </c>
      <c r="Q118" s="123" t="s">
        <v>72</v>
      </c>
      <c r="R118" s="123" t="s">
        <v>75</v>
      </c>
      <c r="S118" s="125" t="s">
        <v>313</v>
      </c>
    </row>
    <row r="119" spans="2:19" ht="51" x14ac:dyDescent="0.15">
      <c r="B119" s="126">
        <v>111</v>
      </c>
      <c r="C119" s="118">
        <v>44350</v>
      </c>
      <c r="D119" s="119" t="s">
        <v>95</v>
      </c>
      <c r="E119" s="119" t="s">
        <v>314</v>
      </c>
      <c r="F119" s="21">
        <v>123</v>
      </c>
      <c r="G119" s="22" t="s">
        <v>37</v>
      </c>
      <c r="H119" s="119" t="s">
        <v>43</v>
      </c>
      <c r="I119" s="120" t="s">
        <v>97</v>
      </c>
      <c r="J119" s="120" t="s">
        <v>47</v>
      </c>
      <c r="K119" s="21" t="s">
        <v>97</v>
      </c>
      <c r="L119" s="119" t="s">
        <v>53</v>
      </c>
      <c r="M119" s="119" t="s">
        <v>98</v>
      </c>
      <c r="N119" s="119" t="s">
        <v>61</v>
      </c>
      <c r="O119" s="119" t="s">
        <v>98</v>
      </c>
      <c r="P119" s="119" t="s">
        <v>69</v>
      </c>
      <c r="Q119" s="119" t="s">
        <v>72</v>
      </c>
      <c r="R119" s="119" t="s">
        <v>75</v>
      </c>
      <c r="S119" s="121" t="s">
        <v>315</v>
      </c>
    </row>
    <row r="120" spans="2:19" x14ac:dyDescent="0.15">
      <c r="B120" s="18"/>
      <c r="C120" s="18"/>
      <c r="D120" s="18"/>
      <c r="E120" s="18"/>
      <c r="F120" s="18"/>
      <c r="G120" s="18"/>
      <c r="H120" s="18"/>
      <c r="I120" s="18"/>
      <c r="J120" s="18"/>
      <c r="K120" s="109"/>
      <c r="L120" s="18"/>
      <c r="M120" s="18"/>
      <c r="N120" s="18"/>
      <c r="O120" s="18"/>
      <c r="P120" s="18"/>
      <c r="Q120" s="18"/>
      <c r="R120" s="18"/>
      <c r="S120" s="18"/>
    </row>
    <row r="121" spans="2:19" x14ac:dyDescent="0.15">
      <c r="B121" s="18"/>
      <c r="C121" s="18"/>
      <c r="D121" s="18"/>
      <c r="E121" s="18"/>
      <c r="F121" s="18"/>
      <c r="G121" s="18"/>
      <c r="H121" s="18"/>
      <c r="I121" s="18"/>
      <c r="J121" s="18"/>
      <c r="K121" s="109"/>
      <c r="L121" s="18"/>
      <c r="M121" s="18"/>
      <c r="N121" s="18"/>
      <c r="O121" s="18"/>
      <c r="P121" s="18"/>
      <c r="Q121" s="18"/>
      <c r="R121" s="18"/>
      <c r="S121" s="18"/>
    </row>
    <row r="122" spans="2:19" x14ac:dyDescent="0.15">
      <c r="B122" s="18"/>
      <c r="C122" s="18"/>
      <c r="D122" s="18"/>
      <c r="E122" s="18"/>
      <c r="F122" s="18"/>
      <c r="G122" s="18"/>
      <c r="H122" s="18"/>
      <c r="I122" s="18"/>
      <c r="J122" s="18"/>
      <c r="K122" s="109"/>
      <c r="L122" s="18"/>
      <c r="M122" s="18"/>
      <c r="N122" s="18"/>
      <c r="O122" s="18"/>
      <c r="P122" s="18"/>
      <c r="Q122" s="18"/>
      <c r="R122" s="18"/>
      <c r="S122" s="18"/>
    </row>
    <row r="123" spans="2:19" x14ac:dyDescent="0.15">
      <c r="B123" s="18"/>
      <c r="C123" s="18"/>
      <c r="D123" s="18"/>
      <c r="E123" s="18"/>
      <c r="F123" s="18"/>
      <c r="G123" s="18"/>
      <c r="H123" s="18"/>
      <c r="I123" s="18"/>
      <c r="J123" s="18"/>
      <c r="K123" s="109"/>
      <c r="L123" s="18"/>
      <c r="M123" s="18"/>
      <c r="N123" s="18"/>
      <c r="O123" s="18"/>
      <c r="P123" s="18"/>
      <c r="Q123" s="18"/>
      <c r="R123" s="18"/>
      <c r="S123" s="18"/>
    </row>
    <row r="124" spans="2:19" x14ac:dyDescent="0.15">
      <c r="B124" s="18"/>
      <c r="C124" s="18"/>
      <c r="D124" s="18"/>
      <c r="E124" s="18"/>
      <c r="F124" s="18"/>
      <c r="G124" s="18"/>
      <c r="H124" s="18"/>
      <c r="I124" s="18"/>
      <c r="J124" s="18"/>
      <c r="K124" s="109"/>
      <c r="L124" s="18"/>
      <c r="M124" s="18"/>
      <c r="N124" s="18"/>
      <c r="O124" s="18"/>
      <c r="P124" s="18"/>
      <c r="Q124" s="18"/>
      <c r="R124" s="18"/>
      <c r="S124" s="18"/>
    </row>
    <row r="125" spans="2:19" x14ac:dyDescent="0.15">
      <c r="B125" s="18"/>
      <c r="C125" s="18"/>
      <c r="D125" s="18"/>
      <c r="E125" s="18"/>
      <c r="F125" s="18"/>
      <c r="G125" s="18"/>
      <c r="H125" s="18"/>
      <c r="I125" s="18"/>
      <c r="J125" s="18"/>
      <c r="K125" s="109"/>
      <c r="L125" s="18"/>
      <c r="M125" s="18"/>
      <c r="N125" s="18"/>
      <c r="O125" s="18"/>
      <c r="P125" s="18"/>
      <c r="Q125" s="18"/>
      <c r="R125" s="18"/>
      <c r="S125" s="18"/>
    </row>
    <row r="126" spans="2:19" x14ac:dyDescent="0.15">
      <c r="B126" s="18"/>
      <c r="C126" s="18"/>
      <c r="D126" s="18"/>
      <c r="E126" s="18"/>
      <c r="F126" s="18"/>
      <c r="G126" s="18"/>
      <c r="H126" s="18"/>
      <c r="I126" s="18"/>
      <c r="J126" s="18"/>
      <c r="K126" s="109"/>
      <c r="L126" s="18"/>
      <c r="M126" s="18"/>
      <c r="N126" s="18"/>
      <c r="O126" s="18"/>
      <c r="P126" s="18"/>
      <c r="Q126" s="18"/>
      <c r="R126" s="18"/>
      <c r="S126" s="18"/>
    </row>
    <row r="127" spans="2:19" x14ac:dyDescent="0.15">
      <c r="B127" s="18"/>
      <c r="C127" s="18"/>
      <c r="D127" s="18"/>
      <c r="E127" s="18"/>
      <c r="F127" s="18"/>
      <c r="G127" s="18"/>
      <c r="H127" s="18"/>
      <c r="I127" s="18"/>
      <c r="J127" s="18"/>
      <c r="K127" s="109"/>
      <c r="L127" s="18"/>
      <c r="M127" s="18"/>
      <c r="N127" s="18"/>
      <c r="O127" s="18"/>
      <c r="P127" s="18"/>
      <c r="Q127" s="18"/>
      <c r="R127" s="18"/>
      <c r="S127" s="18"/>
    </row>
    <row r="128" spans="2:19" x14ac:dyDescent="0.15">
      <c r="B128" s="18"/>
      <c r="C128" s="18"/>
      <c r="D128" s="18"/>
      <c r="E128" s="18"/>
      <c r="F128" s="18"/>
      <c r="G128" s="18"/>
      <c r="H128" s="18"/>
      <c r="I128" s="18"/>
      <c r="J128" s="18"/>
      <c r="K128" s="109"/>
      <c r="L128" s="18"/>
      <c r="M128" s="18"/>
      <c r="N128" s="18"/>
      <c r="O128" s="18"/>
      <c r="P128" s="18"/>
      <c r="Q128" s="18"/>
      <c r="R128" s="18"/>
      <c r="S128" s="18"/>
    </row>
    <row r="129" spans="11:11" s="18" customFormat="1" x14ac:dyDescent="0.15">
      <c r="K129" s="109"/>
    </row>
    <row r="130" spans="11:11" s="18" customFormat="1" x14ac:dyDescent="0.15">
      <c r="K130" s="109"/>
    </row>
    <row r="131" spans="11:11" s="18" customFormat="1" x14ac:dyDescent="0.15">
      <c r="K131" s="109"/>
    </row>
    <row r="132" spans="11:11" s="18" customFormat="1" x14ac:dyDescent="0.15">
      <c r="K132" s="109"/>
    </row>
    <row r="133" spans="11:11" s="18" customFormat="1" x14ac:dyDescent="0.15">
      <c r="K133" s="109"/>
    </row>
    <row r="134" spans="11:11" s="18" customFormat="1" x14ac:dyDescent="0.15">
      <c r="K134" s="109"/>
    </row>
    <row r="135" spans="11:11" s="18" customFormat="1" x14ac:dyDescent="0.15">
      <c r="K135" s="109"/>
    </row>
    <row r="136" spans="11:11" s="18" customFormat="1" x14ac:dyDescent="0.15">
      <c r="K136" s="109"/>
    </row>
  </sheetData>
  <sheetProtection insertRows="0" deleteRows="0"/>
  <autoFilter ref="B8:S119" xr:uid="{656388E4-D05D-43E1-83DE-EA71C89D8B9D}"/>
  <phoneticPr fontId="14" type="noConversion"/>
  <conditionalFormatting sqref="H5">
    <cfRule type="iconSet" priority="17">
      <iconSet showValue="0">
        <cfvo type="percent" val="0"/>
        <cfvo type="num" val="0" gte="0"/>
        <cfvo type="num" val="1"/>
      </iconSet>
    </cfRule>
  </conditionalFormatting>
  <conditionalFormatting sqref="C5:S5">
    <cfRule type="iconSet" priority="316">
      <iconSet showValue="0">
        <cfvo type="percent" val="0"/>
        <cfvo type="num" val="0" gte="0"/>
        <cfvo type="num" val="1"/>
      </iconSet>
    </cfRule>
  </conditionalFormatting>
  <dataValidations count="9">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L9:L119" xr:uid="{010DDAFB-2155-4C3F-A47D-1CBBA3B20580}">
      <formula1>Q_63</formula1>
    </dataValidation>
    <dataValidation type="list" allowBlank="1" showInputMessage="1" showErrorMessage="1" sqref="N9:N119" xr:uid="{C12DD1DE-BEA3-4392-8D94-D625FF0E8F6A}">
      <formula1>Q_64</formula1>
    </dataValidation>
    <dataValidation type="list" allowBlank="1" showInputMessage="1" showErrorMessage="1" sqref="P9:P119" xr:uid="{6F8F25B8-C6D9-40CD-BE7E-6534B1B63BA8}">
      <formula1>Q_65</formula1>
    </dataValidation>
    <dataValidation type="list" allowBlank="1" showInputMessage="1" showErrorMessage="1" sqref="Q9:Q119" xr:uid="{CF4DD08D-0B33-4EBC-8B5E-FED752368E8A}">
      <formula1>Q_66</formula1>
    </dataValidation>
    <dataValidation type="list" allowBlank="1" showInputMessage="1" showErrorMessage="1" sqref="R9:R119" xr:uid="{42E1864E-A84D-4951-A57E-C61CD2CDDE98}">
      <formula1>Q_67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50"/>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D1" sqref="D1"/>
    </sheetView>
  </sheetViews>
  <sheetFormatPr baseColWidth="10" defaultColWidth="10.85546875" defaultRowHeight="14" x14ac:dyDescent="0.15"/>
  <cols>
    <col min="1" max="1" width="0.7109375" style="129" customWidth="1"/>
    <col min="2" max="2" width="4.42578125" style="129" customWidth="1"/>
    <col min="3" max="3" width="19.5703125" style="129" customWidth="1"/>
    <col min="4" max="4" width="92.28515625" style="129" customWidth="1"/>
    <col min="5" max="5" width="9.28515625" style="129" customWidth="1"/>
    <col min="6" max="6" width="3.5703125" style="129" customWidth="1"/>
    <col min="7" max="7" width="11" style="129" customWidth="1"/>
    <col min="8" max="8" width="6.28515625" style="129" customWidth="1"/>
    <col min="9" max="9" width="53.140625" style="130" customWidth="1"/>
    <col min="10" max="16384" width="10.85546875" style="129"/>
  </cols>
  <sheetData>
    <row r="1" spans="2:9" ht="63" customHeight="1" x14ac:dyDescent="0.15">
      <c r="B1" s="147" t="str">
        <f>ProjectSurveyQ&amp;" Survey report for "&amp;ProjectTypeQ</f>
        <v>HS Survey report for CWS</v>
      </c>
      <c r="C1" s="145"/>
      <c r="D1" s="145"/>
      <c r="E1" s="128"/>
      <c r="F1" s="128"/>
      <c r="G1" s="128"/>
    </row>
    <row r="2" spans="2:9" ht="16" x14ac:dyDescent="0.15">
      <c r="C2" s="106" t="s">
        <v>82</v>
      </c>
      <c r="D2" s="107" t="s">
        <v>83</v>
      </c>
    </row>
    <row r="3" spans="2:9" ht="16" x14ac:dyDescent="0.15">
      <c r="C3" s="106" t="s">
        <v>84</v>
      </c>
      <c r="D3" s="107">
        <v>1234</v>
      </c>
    </row>
    <row r="4" spans="2:9" ht="0.75" customHeight="1" x14ac:dyDescent="0.15"/>
    <row r="5" spans="2:9" ht="15" x14ac:dyDescent="0.15">
      <c r="B5" s="139" t="s">
        <v>44</v>
      </c>
      <c r="C5" s="139" t="s">
        <v>316</v>
      </c>
      <c r="D5" s="139" t="s">
        <v>317</v>
      </c>
      <c r="E5" s="139" t="s">
        <v>318</v>
      </c>
      <c r="F5" s="139"/>
      <c r="G5" s="139"/>
      <c r="I5" s="131" t="s">
        <v>25</v>
      </c>
    </row>
    <row r="6" spans="2:9" ht="16" x14ac:dyDescent="0.15">
      <c r="B6" s="54">
        <v>1</v>
      </c>
      <c r="C6" s="132" t="s">
        <v>85</v>
      </c>
      <c r="E6" s="133">
        <f>COUNTIF('Survey Results Recording'!$E$9:$E$864,"*")</f>
        <v>109</v>
      </c>
      <c r="F6" s="57"/>
      <c r="G6" s="57"/>
      <c r="I6" s="130" t="s">
        <v>26</v>
      </c>
    </row>
    <row r="7" spans="2:9" x14ac:dyDescent="0.15">
      <c r="B7" s="54">
        <f>IF(C7&lt;&gt;"",_xlfn.AGGREGATE(4,5,$B$6:B6)+1,"")</f>
        <v>2</v>
      </c>
      <c r="C7" s="47" t="s">
        <v>34</v>
      </c>
      <c r="D7" s="47"/>
      <c r="E7" s="54"/>
      <c r="F7" s="47"/>
      <c r="G7" s="47"/>
      <c r="I7" s="130" t="s">
        <v>35</v>
      </c>
    </row>
    <row r="8" spans="2:9" x14ac:dyDescent="0.15">
      <c r="B8" s="54" t="str">
        <f>IF(C8&lt;&gt;"",_xlfn.AGGREGATE(4,5,$B$6:B7)+1,"")</f>
        <v/>
      </c>
      <c r="C8" s="59"/>
      <c r="D8" s="47" t="s">
        <v>37</v>
      </c>
      <c r="E8" s="134">
        <f>COUNTIF('Survey Results Recording'!$G:$G,D8)</f>
        <v>109</v>
      </c>
      <c r="F8" s="47"/>
      <c r="G8" s="47"/>
      <c r="I8" s="130" t="s">
        <v>35</v>
      </c>
    </row>
    <row r="9" spans="2:9" x14ac:dyDescent="0.15">
      <c r="B9" s="54" t="str">
        <f>IF(C9&lt;&gt;"",_xlfn.AGGREGATE(4,5,$B$6:B8)+1,"")</f>
        <v/>
      </c>
      <c r="C9" s="59"/>
      <c r="D9" s="47" t="s">
        <v>38</v>
      </c>
      <c r="E9" s="134">
        <f>COUNTIF('Survey Results Recording'!$G:$G,D9)</f>
        <v>1</v>
      </c>
      <c r="F9" s="47"/>
      <c r="G9" s="47"/>
      <c r="I9" s="130" t="s">
        <v>35</v>
      </c>
    </row>
    <row r="10" spans="2:9" x14ac:dyDescent="0.15">
      <c r="B10" s="54" t="str">
        <f>IF(C10&lt;&gt;"",_xlfn.AGGREGATE(4,5,$B$6:B9)+1,"")</f>
        <v/>
      </c>
      <c r="C10" s="59"/>
      <c r="D10" s="47" t="s">
        <v>39</v>
      </c>
      <c r="E10" s="134">
        <f>COUNTIF('Survey Results Recording'!$G:$G,D10)</f>
        <v>1</v>
      </c>
      <c r="F10" s="47"/>
      <c r="G10" s="47"/>
      <c r="I10" s="130" t="s">
        <v>35</v>
      </c>
    </row>
    <row r="11" spans="2:9" x14ac:dyDescent="0.15">
      <c r="B11" s="140" t="s">
        <v>40</v>
      </c>
      <c r="C11" s="100"/>
      <c r="D11" s="100"/>
      <c r="E11" s="141"/>
      <c r="F11" s="101"/>
      <c r="G11" s="101"/>
      <c r="I11" s="130" t="s">
        <v>26</v>
      </c>
    </row>
    <row r="12" spans="2:9" x14ac:dyDescent="0.15">
      <c r="B12" s="54">
        <f>IF(C12&lt;&gt;"",_xlfn.AGGREGATE(4,5,$B$6:B11)+1,"")</f>
        <v>3</v>
      </c>
      <c r="C12" s="59" t="s">
        <v>42</v>
      </c>
      <c r="D12" s="47"/>
      <c r="E12" s="54"/>
      <c r="F12" s="47"/>
      <c r="G12" s="47"/>
      <c r="I12" s="130" t="s">
        <v>26</v>
      </c>
    </row>
    <row r="13" spans="2:9" x14ac:dyDescent="0.15">
      <c r="B13" s="54" t="str">
        <f>IF(C13&lt;&gt;"",_xlfn.AGGREGATE(4,5,$B$6:B12)+1,"")</f>
        <v/>
      </c>
      <c r="C13" s="59"/>
      <c r="D13" s="47" t="s">
        <v>43</v>
      </c>
      <c r="E13" s="134">
        <f>COUNTIF('Survey Results Recording'!$H:$H,D13)</f>
        <v>110</v>
      </c>
      <c r="F13" s="48"/>
      <c r="G13" s="48"/>
      <c r="I13" s="130" t="s">
        <v>26</v>
      </c>
    </row>
    <row r="14" spans="2:9" x14ac:dyDescent="0.15">
      <c r="B14" s="54" t="str">
        <f>IF(C14&lt;&gt;"",_xlfn.AGGREGATE(4,5,$B$6:B13)+1,"")</f>
        <v/>
      </c>
      <c r="C14" s="59"/>
      <c r="D14" s="47" t="s">
        <v>44</v>
      </c>
      <c r="E14" s="134">
        <f>COUNTIF('Survey Results Recording'!$H:$H,D14)</f>
        <v>1</v>
      </c>
      <c r="F14" s="61"/>
      <c r="G14" s="61"/>
      <c r="I14" s="130" t="s">
        <v>26</v>
      </c>
    </row>
    <row r="15" spans="2:9" x14ac:dyDescent="0.15">
      <c r="B15" s="54">
        <f>IF(C15&lt;&gt;"",_xlfn.AGGREGATE(4,5,$B$6:B14)+1,"")</f>
        <v>4</v>
      </c>
      <c r="C15" s="57" t="s">
        <v>45</v>
      </c>
      <c r="D15" s="135"/>
      <c r="E15" s="136">
        <f>COUNTIF('Survey Results Recording'!$I$9:$I$864,"*")</f>
        <v>109</v>
      </c>
      <c r="F15" s="25" t="s">
        <v>319</v>
      </c>
      <c r="G15" s="48"/>
      <c r="I15" s="130" t="s">
        <v>26</v>
      </c>
    </row>
    <row r="16" spans="2:9" x14ac:dyDescent="0.15">
      <c r="B16" s="54">
        <f>IF(C16&lt;&gt;"",_xlfn.AGGREGATE(4,5,$B$6:B15)+1,"")</f>
        <v>5</v>
      </c>
      <c r="C16" s="47" t="s">
        <v>46</v>
      </c>
      <c r="D16" s="47"/>
      <c r="E16" s="54"/>
      <c r="F16" s="47"/>
      <c r="G16" s="47"/>
      <c r="I16" s="130" t="s">
        <v>26</v>
      </c>
    </row>
    <row r="17" spans="2:9" x14ac:dyDescent="0.15">
      <c r="B17" s="54" t="str">
        <f>IF(C17&lt;&gt;"",_xlfn.AGGREGATE(4,5,$B$6:B16)+1,"")</f>
        <v/>
      </c>
      <c r="C17" s="47"/>
      <c r="D17" s="47" t="s">
        <v>47</v>
      </c>
      <c r="E17" s="134">
        <f>COUNTIF('Survey Results Recording'!$J:$J,D17)</f>
        <v>109</v>
      </c>
      <c r="F17" s="47"/>
      <c r="G17" s="47"/>
      <c r="I17" s="130" t="s">
        <v>26</v>
      </c>
    </row>
    <row r="18" spans="2:9" x14ac:dyDescent="0.15">
      <c r="B18" s="54" t="str">
        <f>IF(C18&lt;&gt;"",_xlfn.AGGREGATE(4,5,$B$6:B17)+1,"")</f>
        <v/>
      </c>
      <c r="C18" s="47"/>
      <c r="D18" s="47" t="s">
        <v>48</v>
      </c>
      <c r="E18" s="134">
        <f>COUNTIF('Survey Results Recording'!$J:$J,D18)</f>
        <v>2</v>
      </c>
      <c r="F18" s="47"/>
      <c r="G18" s="47"/>
      <c r="I18" s="130" t="s">
        <v>26</v>
      </c>
    </row>
    <row r="19" spans="2:9" x14ac:dyDescent="0.15">
      <c r="B19" s="54">
        <f>IF(C19&lt;&gt;"",_xlfn.AGGREGATE(4,5,$B$6:B18)+1,"")</f>
        <v>6</v>
      </c>
      <c r="C19" s="57" t="s">
        <v>49</v>
      </c>
      <c r="D19" s="57"/>
      <c r="E19" s="136">
        <f>COUNTIF('Survey Results Recording'!$K$9:$K$864,"*")</f>
        <v>111</v>
      </c>
      <c r="F19" s="25" t="s">
        <v>319</v>
      </c>
      <c r="G19" s="47"/>
      <c r="I19" s="130" t="s">
        <v>26</v>
      </c>
    </row>
    <row r="20" spans="2:9" x14ac:dyDescent="0.15">
      <c r="B20" s="140" t="s">
        <v>50</v>
      </c>
      <c r="C20" s="100"/>
      <c r="D20" s="100"/>
      <c r="E20" s="141"/>
      <c r="F20" s="101"/>
      <c r="G20" s="101"/>
      <c r="I20" s="130" t="s">
        <v>26</v>
      </c>
    </row>
    <row r="21" spans="2:9" x14ac:dyDescent="0.15">
      <c r="B21" s="54">
        <f>IF(C21&lt;&gt;"",_xlfn.AGGREGATE(4,5,$B$6:B20)+1,"")</f>
        <v>7</v>
      </c>
      <c r="C21" s="45" t="s">
        <v>51</v>
      </c>
      <c r="D21" s="45"/>
      <c r="E21" s="1"/>
      <c r="F21" s="45"/>
      <c r="G21" s="45"/>
      <c r="I21" s="130" t="s">
        <v>52</v>
      </c>
    </row>
    <row r="22" spans="2:9" x14ac:dyDescent="0.15">
      <c r="B22" s="54" t="str">
        <f>IF(C22&lt;&gt;"",_xlfn.AGGREGATE(4,5,$B$6:B21)+1,"")</f>
        <v/>
      </c>
      <c r="C22" s="45"/>
      <c r="D22" s="47" t="s">
        <v>53</v>
      </c>
      <c r="E22" s="134">
        <f>COUNTIF('Survey Results Recording'!$L$9:$L$864,$D22)</f>
        <v>105</v>
      </c>
      <c r="F22" s="45"/>
      <c r="G22" s="45"/>
      <c r="I22" s="130" t="s">
        <v>52</v>
      </c>
    </row>
    <row r="23" spans="2:9" x14ac:dyDescent="0.15">
      <c r="B23" s="54" t="str">
        <f>IF(C23&lt;&gt;"",_xlfn.AGGREGATE(4,5,$B$6:B22)+1,"")</f>
        <v/>
      </c>
      <c r="C23" s="45"/>
      <c r="D23" s="47" t="s">
        <v>54</v>
      </c>
      <c r="E23" s="134">
        <f>COUNTIF('Survey Results Recording'!$L$9:$L$864,$D23)</f>
        <v>1</v>
      </c>
      <c r="F23" s="48"/>
      <c r="G23" s="45"/>
      <c r="I23" s="130" t="s">
        <v>52</v>
      </c>
    </row>
    <row r="24" spans="2:9" x14ac:dyDescent="0.15">
      <c r="B24" s="54" t="str">
        <f>IF(C24&lt;&gt;"",_xlfn.AGGREGATE(4,5,$B$6:B23)+1,"")</f>
        <v/>
      </c>
      <c r="C24" s="45"/>
      <c r="D24" s="47" t="s">
        <v>55</v>
      </c>
      <c r="E24" s="134">
        <f>COUNTIF('Survey Results Recording'!$L$9:$L$864,$D24)</f>
        <v>1</v>
      </c>
      <c r="F24" s="48"/>
      <c r="G24" s="45"/>
      <c r="I24" s="130" t="s">
        <v>52</v>
      </c>
    </row>
    <row r="25" spans="2:9" x14ac:dyDescent="0.15">
      <c r="B25" s="54" t="str">
        <f>IF(C25&lt;&gt;"",_xlfn.AGGREGATE(4,5,$B$6:B24)+1,"")</f>
        <v/>
      </c>
      <c r="C25" s="45"/>
      <c r="D25" s="47" t="s">
        <v>56</v>
      </c>
      <c r="E25" s="134">
        <f>COUNTIF('Survey Results Recording'!$L$9:$L$864,$D25)</f>
        <v>1</v>
      </c>
      <c r="F25" s="48"/>
      <c r="G25" s="45"/>
      <c r="I25" s="130" t="s">
        <v>52</v>
      </c>
    </row>
    <row r="26" spans="2:9" x14ac:dyDescent="0.15">
      <c r="B26" s="54" t="str">
        <f>IF(C26&lt;&gt;"",_xlfn.AGGREGATE(4,5,$B$6:B25)+1,"")</f>
        <v/>
      </c>
      <c r="C26" s="45"/>
      <c r="D26" s="47" t="s">
        <v>57</v>
      </c>
      <c r="E26" s="134">
        <f>COUNTIF('Survey Results Recording'!$L$9:$L$864,$D26)</f>
        <v>1</v>
      </c>
      <c r="F26" s="48"/>
      <c r="G26" s="45"/>
      <c r="I26" s="130" t="s">
        <v>52</v>
      </c>
    </row>
    <row r="27" spans="2:9" x14ac:dyDescent="0.15">
      <c r="B27" s="54" t="str">
        <f>IF(C27&lt;&gt;"",_xlfn.AGGREGATE(4,5,$B$6:B26)+1,"")</f>
        <v/>
      </c>
      <c r="C27" s="45"/>
      <c r="D27" s="47" t="s">
        <v>58</v>
      </c>
      <c r="E27" s="134">
        <f>COUNTIF('Survey Results Recording'!$L$9:$L$864,$D27)</f>
        <v>1</v>
      </c>
      <c r="F27" s="48"/>
      <c r="G27" s="45"/>
      <c r="I27" s="130" t="s">
        <v>52</v>
      </c>
    </row>
    <row r="28" spans="2:9" x14ac:dyDescent="0.15">
      <c r="B28" s="54" t="str">
        <f>IF(C28&lt;&gt;"",_xlfn.AGGREGATE(4,5,$B$6:B27)+1,"")</f>
        <v/>
      </c>
      <c r="C28" s="45"/>
      <c r="D28" s="62" t="s">
        <v>59</v>
      </c>
      <c r="E28" s="134">
        <f>COUNTIF('Survey Results Recording'!$L$9:$L$864,$D28)</f>
        <v>1</v>
      </c>
      <c r="F28" s="45"/>
      <c r="G28" s="45"/>
      <c r="I28" s="130" t="s">
        <v>52</v>
      </c>
    </row>
    <row r="29" spans="2:9" x14ac:dyDescent="0.15">
      <c r="B29" s="54">
        <f>IF(C29&lt;&gt;"",_xlfn.AGGREGATE(4,5,$B$6:B28)+1,"")</f>
        <v>8</v>
      </c>
      <c r="C29" s="157" t="s">
        <v>60</v>
      </c>
      <c r="D29" s="157"/>
      <c r="E29" s="157"/>
      <c r="F29" s="157"/>
      <c r="G29" s="157"/>
      <c r="I29" s="130" t="s">
        <v>52</v>
      </c>
    </row>
    <row r="30" spans="2:9" x14ac:dyDescent="0.15">
      <c r="B30" s="54" t="str">
        <f>IF(C30&lt;&gt;"",_xlfn.AGGREGATE(4,5,$B$6:B29)+1,"")</f>
        <v/>
      </c>
      <c r="C30" s="62"/>
      <c r="D30" s="62" t="s">
        <v>61</v>
      </c>
      <c r="E30" s="134">
        <f>COUNTIF('Survey Results Recording'!$N$9:$N$864,$D30)</f>
        <v>105</v>
      </c>
      <c r="F30" s="62"/>
      <c r="G30" s="62"/>
      <c r="I30" s="130" t="s">
        <v>52</v>
      </c>
    </row>
    <row r="31" spans="2:9" x14ac:dyDescent="0.15">
      <c r="B31" s="54" t="str">
        <f>IF(C31&lt;&gt;"",_xlfn.AGGREGATE(4,5,$B$6:B30)+1,"")</f>
        <v/>
      </c>
      <c r="C31" s="62"/>
      <c r="D31" s="137" t="s">
        <v>62</v>
      </c>
      <c r="E31" s="134">
        <f>COUNTIF('Survey Results Recording'!$N$9:$N$864,$D31)</f>
        <v>1</v>
      </c>
      <c r="F31" s="62"/>
      <c r="G31" s="62"/>
      <c r="I31" s="130" t="s">
        <v>52</v>
      </c>
    </row>
    <row r="32" spans="2:9" x14ac:dyDescent="0.15">
      <c r="B32" s="54" t="str">
        <f>IF(C32&lt;&gt;"",_xlfn.AGGREGATE(4,5,$B$6:B31)+1,"")</f>
        <v/>
      </c>
      <c r="C32" s="62"/>
      <c r="D32" s="137" t="s">
        <v>63</v>
      </c>
      <c r="E32" s="134">
        <f>COUNTIF('Survey Results Recording'!$N$9:$N$864,$D32)</f>
        <v>1</v>
      </c>
      <c r="F32" s="62"/>
      <c r="G32" s="62"/>
      <c r="I32" s="130" t="s">
        <v>52</v>
      </c>
    </row>
    <row r="33" spans="2:9" x14ac:dyDescent="0.15">
      <c r="B33" s="54" t="str">
        <f>IF(C33&lt;&gt;"",_xlfn.AGGREGATE(4,5,$B$6:B32)+1,"")</f>
        <v/>
      </c>
      <c r="C33" s="62"/>
      <c r="D33" s="62" t="s">
        <v>64</v>
      </c>
      <c r="E33" s="134">
        <f>COUNTIF('Survey Results Recording'!$N$9:$N$864,$D33)</f>
        <v>1</v>
      </c>
      <c r="F33" s="62"/>
      <c r="G33" s="62"/>
      <c r="I33" s="130" t="s">
        <v>52</v>
      </c>
    </row>
    <row r="34" spans="2:9" x14ac:dyDescent="0.15">
      <c r="B34" s="54" t="str">
        <f>IF(C34&lt;&gt;"",_xlfn.AGGREGATE(4,5,$B$6:B33)+1,"")</f>
        <v/>
      </c>
      <c r="C34" s="62"/>
      <c r="D34" s="62" t="s">
        <v>65</v>
      </c>
      <c r="E34" s="134">
        <f>COUNTIF('Survey Results Recording'!$N$9:$N$864,$D34)</f>
        <v>1</v>
      </c>
      <c r="F34" s="62"/>
      <c r="G34" s="62"/>
      <c r="I34" s="130" t="s">
        <v>52</v>
      </c>
    </row>
    <row r="35" spans="2:9" x14ac:dyDescent="0.15">
      <c r="B35" s="54" t="str">
        <f>IF(C35&lt;&gt;"",_xlfn.AGGREGATE(4,5,$B$6:B34)+1,"")</f>
        <v/>
      </c>
      <c r="C35" s="62"/>
      <c r="D35" s="62" t="s">
        <v>66</v>
      </c>
      <c r="E35" s="134">
        <f>COUNTIF('Survey Results Recording'!$N$9:$N$864,$D35)</f>
        <v>1</v>
      </c>
      <c r="F35" s="62"/>
      <c r="G35" s="62"/>
      <c r="I35" s="130" t="s">
        <v>52</v>
      </c>
    </row>
    <row r="36" spans="2:9" x14ac:dyDescent="0.15">
      <c r="B36" s="54" t="str">
        <f>IF(C36&lt;&gt;"",_xlfn.AGGREGATE(4,5,$B$6:B35)+1,"")</f>
        <v/>
      </c>
      <c r="C36" s="62"/>
      <c r="D36" s="62" t="s">
        <v>67</v>
      </c>
      <c r="E36" s="134">
        <f>COUNTIF('Survey Results Recording'!$N$9:$N$864,$D36)</f>
        <v>1</v>
      </c>
      <c r="F36" s="62"/>
      <c r="G36" s="62"/>
      <c r="I36" s="130" t="s">
        <v>52</v>
      </c>
    </row>
    <row r="37" spans="2:9" x14ac:dyDescent="0.15">
      <c r="B37" s="54">
        <f>IF(C37&lt;&gt;"",_xlfn.AGGREGATE(4,5,$B$6:B36)+1,"")</f>
        <v>9</v>
      </c>
      <c r="C37" s="157" t="s">
        <v>68</v>
      </c>
      <c r="D37" s="157"/>
      <c r="E37" s="157"/>
      <c r="F37" s="157"/>
      <c r="G37" s="157"/>
      <c r="I37" s="130" t="s">
        <v>52</v>
      </c>
    </row>
    <row r="38" spans="2:9" x14ac:dyDescent="0.15">
      <c r="B38" s="54" t="str">
        <f>IF(C38&lt;&gt;"",_xlfn.AGGREGATE(4,5,$B$6:B37)+1,"")</f>
        <v/>
      </c>
      <c r="C38" s="62"/>
      <c r="D38" s="62" t="s">
        <v>69</v>
      </c>
      <c r="E38" s="134">
        <f>COUNTIF('Survey Results Recording'!$P$9:$P$864,$D38)</f>
        <v>109</v>
      </c>
      <c r="F38" s="62"/>
      <c r="G38" s="62"/>
      <c r="I38" s="130" t="s">
        <v>52</v>
      </c>
    </row>
    <row r="39" spans="2:9" x14ac:dyDescent="0.15">
      <c r="B39" s="54" t="str">
        <f>IF(C39&lt;&gt;"",_xlfn.AGGREGATE(4,5,$B$6:B38)+1,"")</f>
        <v/>
      </c>
      <c r="C39" s="65"/>
      <c r="D39" s="62" t="s">
        <v>70</v>
      </c>
      <c r="E39" s="134">
        <f>COUNTIF('Survey Results Recording'!$P$9:$P$864,$D39)</f>
        <v>2</v>
      </c>
      <c r="F39" s="62"/>
      <c r="G39" s="62"/>
      <c r="I39" s="130" t="s">
        <v>52</v>
      </c>
    </row>
    <row r="40" spans="2:9" x14ac:dyDescent="0.15">
      <c r="B40" s="54">
        <f>IF(C40&lt;&gt;"",_xlfn.AGGREGATE(4,5,$B$6:B39)+1,"")</f>
        <v>10</v>
      </c>
      <c r="C40" s="157" t="s">
        <v>71</v>
      </c>
      <c r="D40" s="157"/>
      <c r="E40" s="157"/>
      <c r="F40" s="157"/>
      <c r="G40" s="157"/>
      <c r="I40" s="130" t="s">
        <v>52</v>
      </c>
    </row>
    <row r="41" spans="2:9" x14ac:dyDescent="0.15">
      <c r="B41" s="54" t="str">
        <f>IF(C41&lt;&gt;"",_xlfn.AGGREGATE(4,5,$B$6:B40)+1,"")</f>
        <v/>
      </c>
      <c r="C41" s="62"/>
      <c r="D41" s="62" t="s">
        <v>72</v>
      </c>
      <c r="E41" s="134">
        <f>COUNTIF('Survey Results Recording'!$Q$9:$Q$864,$D41)</f>
        <v>109</v>
      </c>
      <c r="F41" s="62"/>
      <c r="G41" s="62"/>
      <c r="I41" s="130" t="s">
        <v>52</v>
      </c>
    </row>
    <row r="42" spans="2:9" x14ac:dyDescent="0.15">
      <c r="B42" s="54" t="str">
        <f>IF(C42&lt;&gt;"",_xlfn.AGGREGATE(4,5,$B$6:B41)+1,"")</f>
        <v/>
      </c>
      <c r="C42" s="62"/>
      <c r="D42" s="62" t="s">
        <v>73</v>
      </c>
      <c r="E42" s="134">
        <f>COUNTIF('Survey Results Recording'!$Q$9:$Q$864,$D42)</f>
        <v>2</v>
      </c>
      <c r="F42" s="62"/>
      <c r="G42" s="62"/>
      <c r="I42" s="130" t="s">
        <v>52</v>
      </c>
    </row>
    <row r="43" spans="2:9" x14ac:dyDescent="0.15">
      <c r="B43" s="54">
        <f>IF(C43&lt;&gt;"",_xlfn.AGGREGATE(4,5,$B$6:B42)+1,"")</f>
        <v>11</v>
      </c>
      <c r="C43" s="62" t="s">
        <v>74</v>
      </c>
      <c r="D43" s="62"/>
      <c r="E43" s="66"/>
      <c r="F43" s="62"/>
      <c r="G43" s="62"/>
      <c r="I43" s="130" t="s">
        <v>52</v>
      </c>
    </row>
    <row r="44" spans="2:9" x14ac:dyDescent="0.15">
      <c r="B44" s="54" t="str">
        <f>IF(C44&lt;&gt;"",_xlfn.AGGREGATE(4,5,$B$6:B43)+1,"")</f>
        <v/>
      </c>
      <c r="C44" s="65"/>
      <c r="D44" s="62" t="s">
        <v>75</v>
      </c>
      <c r="E44" s="134">
        <f>COUNTIF('Survey Results Recording'!$R$9:$R$864,$D44)</f>
        <v>109</v>
      </c>
      <c r="F44" s="62"/>
      <c r="G44" s="62"/>
      <c r="I44" s="130" t="s">
        <v>52</v>
      </c>
    </row>
    <row r="45" spans="2:9" x14ac:dyDescent="0.15">
      <c r="B45" s="54" t="str">
        <f>IF(C45&lt;&gt;"",_xlfn.AGGREGATE(4,5,$B$6:B44)+1,"")</f>
        <v/>
      </c>
      <c r="C45" s="65"/>
      <c r="D45" s="62" t="s">
        <v>76</v>
      </c>
      <c r="E45" s="134">
        <f>COUNTIF('Survey Results Recording'!$R$9:$R$864,$D45)</f>
        <v>1</v>
      </c>
      <c r="F45" s="62"/>
      <c r="G45" s="62"/>
      <c r="I45" s="130" t="s">
        <v>52</v>
      </c>
    </row>
    <row r="46" spans="2:9" x14ac:dyDescent="0.15">
      <c r="B46" s="54" t="str">
        <f>IF(C46&lt;&gt;"",_xlfn.AGGREGATE(4,5,$B$6:B45)+1,"")</f>
        <v/>
      </c>
      <c r="C46" s="62"/>
      <c r="D46" s="62" t="s">
        <v>77</v>
      </c>
      <c r="E46" s="134">
        <f>COUNTIF('Survey Results Recording'!$R$9:$R$864,$D46)</f>
        <v>1</v>
      </c>
      <c r="F46" s="62"/>
      <c r="G46" s="62"/>
      <c r="I46" s="130" t="s">
        <v>52</v>
      </c>
    </row>
    <row r="47" spans="2:9" x14ac:dyDescent="0.15">
      <c r="B47" s="140" t="s">
        <v>78</v>
      </c>
      <c r="C47" s="100"/>
      <c r="D47" s="100"/>
      <c r="E47" s="141"/>
      <c r="F47" s="101"/>
      <c r="G47" s="101"/>
      <c r="I47" s="130" t="s">
        <v>26</v>
      </c>
    </row>
    <row r="48" spans="2:9" x14ac:dyDescent="0.15">
      <c r="B48" s="54">
        <f>IF(C48&lt;&gt;"",_xlfn.AGGREGATE(4,5,$B$6:B47)+1,"")</f>
        <v>12</v>
      </c>
      <c r="C48" s="45" t="s">
        <v>79</v>
      </c>
      <c r="D48" s="45"/>
      <c r="E48" s="1"/>
      <c r="F48" s="45"/>
      <c r="G48" s="45"/>
      <c r="I48" s="130" t="s">
        <v>26</v>
      </c>
    </row>
    <row r="49" spans="2:9" x14ac:dyDescent="0.15">
      <c r="B49" s="54"/>
      <c r="C49" s="45"/>
      <c r="D49" s="62" t="s">
        <v>44</v>
      </c>
      <c r="E49" s="134">
        <f>COUNTIF('Survey Results Recording'!$S$9:$S$864,$D49)</f>
        <v>2</v>
      </c>
      <c r="F49" s="66"/>
      <c r="G49" s="66"/>
      <c r="I49" s="130" t="s">
        <v>26</v>
      </c>
    </row>
    <row r="50" spans="2:9" x14ac:dyDescent="0.15">
      <c r="B50" s="54"/>
      <c r="C50" s="45"/>
      <c r="D50" s="62" t="s">
        <v>80</v>
      </c>
      <c r="E50" s="133">
        <f>COUNTIF('Survey Results Recording'!$S$9:$S$864,"*")</f>
        <v>111</v>
      </c>
      <c r="F50" s="138" t="s">
        <v>319</v>
      </c>
      <c r="G50" s="66"/>
      <c r="I50" s="130" t="s">
        <v>26</v>
      </c>
    </row>
  </sheetData>
  <sheetProtection insertRows="0"/>
  <autoFilter ref="B5:I50" xr:uid="{C8749772-29D0-48A3-8468-9ED66B5BBC68}"/>
  <mergeCells count="3">
    <mergeCell ref="C29:G29"/>
    <mergeCell ref="C37:G37"/>
    <mergeCell ref="C40:G40"/>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2.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903A3C-940B-4842-AF90-191FCFCF85F7}">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terms/"/>
    <ds:schemaRef ds:uri="http://www.w3.org/XML/1998/namespace"/>
    <ds:schemaRef ds:uri="94d6f73f-29f7-4e77-9e68-180d20b81668"/>
    <ds:schemaRef ds:uri="87d2df8b-a2fd-4f62-8ef6-4a22c6824c33"/>
    <ds:schemaRef ds:uri="40ff25b3-493e-4851-82b7-4e504def2eba"/>
    <ds:schemaRef ds:uri="http://purl.org/dc/dcmitype/"/>
  </ds:schemaRefs>
</ds:datastoreItem>
</file>

<file path=customXml/itemProps2.xml><?xml version="1.0" encoding="utf-8"?>
<ds:datastoreItem xmlns:ds="http://schemas.openxmlformats.org/officeDocument/2006/customXml" ds:itemID="{4499A37A-FB97-48CE-904F-1B2CA73D8444}">
  <ds:schemaRefs>
    <ds:schemaRef ds:uri="http://schemas.microsoft.com/DataMashup"/>
  </ds:schemaRefs>
</ds:datastoreItem>
</file>

<file path=customXml/itemProps3.xml><?xml version="1.0" encoding="utf-8"?>
<ds:datastoreItem xmlns:ds="http://schemas.openxmlformats.org/officeDocument/2006/customXml" ds:itemID="{43558941-EB73-4F57-9D32-B977989BF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94d6f73f-29f7-4e77-9e68-180d20b81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4FB788-C52F-460E-AADC-3452B0B539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Cover</vt:lpstr>
      <vt:lpstr>MasterQ</vt:lpstr>
      <vt:lpstr>Survey Results Recording</vt:lpstr>
      <vt:lpstr>Report</vt:lpstr>
      <vt:lpstr>ProjectSurveyQ</vt:lpstr>
      <vt:lpstr>ProjectTypeQ</vt:lpstr>
      <vt:lpstr>Report!Q_6</vt:lpstr>
      <vt:lpstr>Q_6</vt:lpstr>
      <vt:lpstr>Report!Q_63</vt:lpstr>
      <vt:lpstr>Q_63</vt:lpstr>
      <vt:lpstr>Report!Q_64</vt:lpstr>
      <vt:lpstr>Q_64</vt:lpstr>
      <vt:lpstr>Report!Q_65</vt:lpstr>
      <vt:lpstr>Q_65</vt:lpstr>
      <vt:lpstr>Report!Q_66</vt:lpstr>
      <vt:lpstr>Q_66</vt:lpstr>
      <vt:lpstr>Report!Q_67</vt:lpstr>
      <vt:lpstr>Q_67</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Ema Cima</cp:lastModifiedBy>
  <cp:revision/>
  <dcterms:created xsi:type="dcterms:W3CDTF">2021-05-13T09:29:34Z</dcterms:created>
  <dcterms:modified xsi:type="dcterms:W3CDTF">2022-05-17T08:45:30Z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ies>
</file>