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thegoldstandard1.sharepoint.com/technical/Guests  Technical/March 2022 CONSULTATION Tools and Templates meth RECH MECD SDWS/EMISSION REDUCTIONS FROM SAFE DRINKING WATER SUPPLY V1.0/CWS and CWT/FINAL Branded/"/>
    </mc:Choice>
  </mc:AlternateContent>
  <xr:revisionPtr revIDLastSave="70" documentId="13_ncr:1_{72ABA34B-3519-4383-BDDC-76CF3AB57B7F}" xr6:coauthVersionLast="47" xr6:coauthVersionMax="47" xr10:uidLastSave="{8CB270C2-19E2-4FB5-9FEE-5ADBEA567EBE}"/>
  <bookViews>
    <workbookView xWindow="-19310" yWindow="-150" windowWidth="19420" windowHeight="10420" xr2:uid="{609F7495-D935-4E91-B353-40B2DC398017}"/>
  </bookViews>
  <sheets>
    <sheet name="Cover" sheetId="3" r:id="rId1"/>
    <sheet name="MasterQ" sheetId="4" r:id="rId2"/>
    <sheet name="Survey Results Recording" sheetId="5" r:id="rId3"/>
    <sheet name="Report" sheetId="8" r:id="rId4"/>
  </sheets>
  <externalReferences>
    <externalReference r:id="rId5"/>
    <externalReference r:id="rId6"/>
    <externalReference r:id="rId7"/>
  </externalReferences>
  <definedNames>
    <definedName name="__123Graph_D" localSheetId="1" hidden="1">[1]PkRp!#REF!</definedName>
    <definedName name="__123Graph_D" localSheetId="3" hidden="1">[1]PkRp!#REF!</definedName>
    <definedName name="__123Graph_D" hidden="1">[1]PkRp!#REF!</definedName>
    <definedName name="_Fill" localSheetId="1" hidden="1">#REF!</definedName>
    <definedName name="_Fill" localSheetId="3" hidden="1">#REF!</definedName>
    <definedName name="_Fill" hidden="1">#REF!</definedName>
    <definedName name="_xlnm._FilterDatabase" localSheetId="1" hidden="1">MasterQ!$A$5:$Z$49</definedName>
    <definedName name="_xlnm._FilterDatabase" localSheetId="3" hidden="1">Report!$B$5:$I$29</definedName>
    <definedName name="_xlnm._FilterDatabase" localSheetId="2" hidden="1">'Survey Results Recording'!$B$8:$P$119</definedName>
    <definedName name="_Key1" localSheetId="1" hidden="1">[2]L_23!#REF!</definedName>
    <definedName name="_Key1" localSheetId="3" hidden="1">[2]L_23!#REF!</definedName>
    <definedName name="_Key1" hidden="1">[2]L_23!#REF!</definedName>
    <definedName name="_Key2" localSheetId="1" hidden="1">[2]L_23!#REF!</definedName>
    <definedName name="_Key2" localSheetId="3" hidden="1">[2]L_23!#REF!</definedName>
    <definedName name="_Key2" hidden="1">[2]L_23!#REF!</definedName>
    <definedName name="_Order1" hidden="1">0</definedName>
    <definedName name="_Sort" localSheetId="1" hidden="1">[3]UshDeb00!#REF!</definedName>
    <definedName name="_Sort" hidden="1">[3]UshDeb00!#REF!</definedName>
    <definedName name="aa" localSheetId="1" hidden="1">{#N/A,#N/A,FALSE,"M.42"}</definedName>
    <definedName name="aa" localSheetId="3" hidden="1">{#N/A,#N/A,FALSE,"M.42"}</definedName>
    <definedName name="aa" hidden="1">{#N/A,#N/A,FALSE,"M.42"}</definedName>
    <definedName name="d" hidden="1">[3]UshDeb00!#REF!</definedName>
    <definedName name="EE" localSheetId="1" hidden="1">{#N/A,#N/A,FALSE,"M.42"}</definedName>
    <definedName name="EE" localSheetId="3" hidden="1">{#N/A,#N/A,FALSE,"M.42"}</definedName>
    <definedName name="EE" hidden="1">{#N/A,#N/A,FALSE,"M.42"}</definedName>
    <definedName name="h" localSheetId="1" hidden="1">{#N/A,#N/A,FALSE,"M.31"}</definedName>
    <definedName name="h" localSheetId="3" hidden="1">{#N/A,#N/A,FALSE,"M.31"}</definedName>
    <definedName name="h" hidden="1">{#N/A,#N/A,FALSE,"M.31"}</definedName>
    <definedName name="ha" hidden="1">[2]L_23!#REF!</definedName>
    <definedName name="HTML_CodePage" hidden="1">1252</definedName>
    <definedName name="HTML_Control" localSheetId="1" hidden="1">{"'Sheet1'!$A$1:$H$145"}</definedName>
    <definedName name="HTML_Control" localSheetId="3"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k" localSheetId="1" hidden="1">{#N/A,#N/A,FALSE,"M.33"}</definedName>
    <definedName name="k" localSheetId="3" hidden="1">{#N/A,#N/A,FALSE,"M.33"}</definedName>
    <definedName name="k" hidden="1">{#N/A,#N/A,FALSE,"M.33"}</definedName>
    <definedName name="kinerja" localSheetId="1" hidden="1">{#N/A,#N/A,FALSE,"M.32"}</definedName>
    <definedName name="kinerja" localSheetId="3" hidden="1">{#N/A,#N/A,FALSE,"M.32"}</definedName>
    <definedName name="kinerja" hidden="1">{#N/A,#N/A,FALSE,"M.32"}</definedName>
    <definedName name="lamsd" localSheetId="1" hidden="1">{#N/A,#N/A,FALSE,"M.42"}</definedName>
    <definedName name="lamsd" localSheetId="3" hidden="1">{#N/A,#N/A,FALSE,"M.42"}</definedName>
    <definedName name="lamsd" hidden="1">{#N/A,#N/A,FALSE,"M.42"}</definedName>
    <definedName name="mj" localSheetId="1" hidden="1">{#N/A,#N/A,FALSE,"M.42"}</definedName>
    <definedName name="mj" localSheetId="3" hidden="1">{#N/A,#N/A,FALSE,"M.42"}</definedName>
    <definedName name="mj" hidden="1">{#N/A,#N/A,FALSE,"M.42"}</definedName>
    <definedName name="mmc" localSheetId="1" hidden="1">{#N/A,#N/A,FALSE,"M.42"}</definedName>
    <definedName name="mmc" localSheetId="3" hidden="1">{#N/A,#N/A,FALSE,"M.42"}</definedName>
    <definedName name="mmc" hidden="1">{#N/A,#N/A,FALSE,"M.42"}</definedName>
    <definedName name="mmd" localSheetId="1" hidden="1">{#N/A,#N/A,FALSE,"M.32"}</definedName>
    <definedName name="mmd" localSheetId="3" hidden="1">{#N/A,#N/A,FALSE,"M.32"}</definedName>
    <definedName name="mmd" hidden="1">{#N/A,#N/A,FALSE,"M.32"}</definedName>
    <definedName name="nnm" localSheetId="1" hidden="1">{#N/A,#N/A,FALSE,"M.43"}</definedName>
    <definedName name="nnm" localSheetId="3" hidden="1">{#N/A,#N/A,FALSE,"M.43"}</definedName>
    <definedName name="nnm" hidden="1">{#N/A,#N/A,FALSE,"M.43"}</definedName>
    <definedName name="nnnm" localSheetId="1" hidden="1">{#N/A,#N/A,FALSE,"M.42"}</definedName>
    <definedName name="nnnm" localSheetId="3" hidden="1">{#N/A,#N/A,FALSE,"M.42"}</definedName>
    <definedName name="nnnm" hidden="1">{#N/A,#N/A,FALSE,"M.42"}</definedName>
    <definedName name="p" localSheetId="1" hidden="1">{#N/A,#N/A,FALSE,"M.34"}</definedName>
    <definedName name="p" localSheetId="3" hidden="1">{#N/A,#N/A,FALSE,"M.34"}</definedName>
    <definedName name="p" hidden="1">{#N/A,#N/A,FALSE,"M.34"}</definedName>
    <definedName name="pp" localSheetId="1" hidden="1">{"'Sheet1'!$A$1:$H$145"}</definedName>
    <definedName name="pp" localSheetId="3" hidden="1">{"'Sheet1'!$A$1:$H$145"}</definedName>
    <definedName name="pp" hidden="1">{"'Sheet1'!$A$1:$H$145"}</definedName>
    <definedName name="prediksi_th03" localSheetId="1" hidden="1">{#N/A,#N/A,FALSE,"M.01";#N/A,#N/A,FALSE,"M.01"}</definedName>
    <definedName name="prediksi_th03" localSheetId="3" hidden="1">{#N/A,#N/A,FALSE,"M.01";#N/A,#N/A,FALSE,"M.01"}</definedName>
    <definedName name="prediksi_th03" hidden="1">{#N/A,#N/A,FALSE,"M.01";#N/A,#N/A,FALSE,"M.01"}</definedName>
    <definedName name="ProjectSurveyQ">MasterQ!$E$4</definedName>
    <definedName name="ProjectTypeQ">MasterQ!$E$3</definedName>
    <definedName name="Q_15" localSheetId="3">MasterQ!#REF!</definedName>
    <definedName name="Q_15">MasterQ!#REF!</definedName>
    <definedName name="Q_16" localSheetId="3">MasterQ!#REF!</definedName>
    <definedName name="Q_16">MasterQ!#REF!</definedName>
    <definedName name="Q_17" localSheetId="3">MasterQ!#REF!</definedName>
    <definedName name="Q_17">MasterQ!#REF!</definedName>
    <definedName name="Q_19" localSheetId="3">MasterQ!#REF!</definedName>
    <definedName name="Q_19">MasterQ!#REF!</definedName>
    <definedName name="Q_20" localSheetId="3">MasterQ!#REF!</definedName>
    <definedName name="Q_20">MasterQ!#REF!</definedName>
    <definedName name="Q_21" localSheetId="3">MasterQ!#REF!</definedName>
    <definedName name="Q_21">MasterQ!#REF!</definedName>
    <definedName name="Q_22" localSheetId="3">MasterQ!#REF!</definedName>
    <definedName name="Q_22">MasterQ!#REF!</definedName>
    <definedName name="Q_24" localSheetId="3">MasterQ!#REF!</definedName>
    <definedName name="Q_24">MasterQ!#REF!</definedName>
    <definedName name="Q_25" localSheetId="3">MasterQ!#REF!</definedName>
    <definedName name="Q_25">MasterQ!#REF!</definedName>
    <definedName name="Q_29" localSheetId="3">MasterQ!#REF!</definedName>
    <definedName name="Q_29">MasterQ!#REF!</definedName>
    <definedName name="Q_30" localSheetId="3">MasterQ!#REF!</definedName>
    <definedName name="Q_30">MasterQ!#REF!</definedName>
    <definedName name="Q_31">MasterQ!#REF!</definedName>
    <definedName name="Q_32" localSheetId="3">MasterQ!#REF!</definedName>
    <definedName name="Q_32">MasterQ!#REF!</definedName>
    <definedName name="Q_34">MasterQ!#REF!</definedName>
    <definedName name="Q_36">MasterQ!#REF!</definedName>
    <definedName name="Q_37">MasterQ!#REF!</definedName>
    <definedName name="Q_39">MasterQ!#REF!</definedName>
    <definedName name="Q_40" localSheetId="3">MasterQ!#REF!,MasterQ!#REF!</definedName>
    <definedName name="Q_40">MasterQ!#REF!,MasterQ!#REF!</definedName>
    <definedName name="Q_42" localSheetId="3">MasterQ!#REF!</definedName>
    <definedName name="Q_42">MasterQ!#REF!</definedName>
    <definedName name="Q_43">MasterQ!#REF!</definedName>
    <definedName name="Q_46" localSheetId="3">MasterQ!#REF!</definedName>
    <definedName name="Q_46">MasterQ!#REF!</definedName>
    <definedName name="Q_47" localSheetId="3">MasterQ!#REF!</definedName>
    <definedName name="Q_47">MasterQ!#REF!</definedName>
    <definedName name="Q_49">MasterQ!#REF!</definedName>
    <definedName name="Q_50" localSheetId="3">MasterQ!#REF!</definedName>
    <definedName name="Q_50">MasterQ!#REF!</definedName>
    <definedName name="Q_52" localSheetId="3">MasterQ!#REF!</definedName>
    <definedName name="Q_52">MasterQ!#REF!</definedName>
    <definedName name="Q_53">MasterQ!#REF!</definedName>
    <definedName name="Q_54" localSheetId="3">MasterQ!#REF!</definedName>
    <definedName name="Q_54">MasterQ!#REF!</definedName>
    <definedName name="Q_6" localSheetId="3">MasterQ!$E$14:$E$16</definedName>
    <definedName name="Q_6">MasterQ!$E$14:$E$16</definedName>
    <definedName name="Q_63" localSheetId="3">MasterQ!#REF!</definedName>
    <definedName name="Q_63">MasterQ!#REF!</definedName>
    <definedName name="Q_64" localSheetId="3">MasterQ!#REF!</definedName>
    <definedName name="Q_64">MasterQ!#REF!</definedName>
    <definedName name="Q_65" localSheetId="3">MasterQ!#REF!</definedName>
    <definedName name="Q_65">MasterQ!#REF!</definedName>
    <definedName name="Q_66" localSheetId="3">MasterQ!#REF!</definedName>
    <definedName name="Q_66">MasterQ!#REF!</definedName>
    <definedName name="Q_67" localSheetId="3">MasterQ!#REF!</definedName>
    <definedName name="Q_67">MasterQ!#REF!</definedName>
    <definedName name="Q_Gender" localSheetId="3">MasterQ!$E$25:$E$26</definedName>
    <definedName name="Q_Gender">MasterQ!$E$25:$E$26</definedName>
    <definedName name="Q_WaterSource" localSheetId="3">MasterQ!#REF!</definedName>
    <definedName name="Q_WaterSource">MasterQ!#REF!</definedName>
    <definedName name="Q_YesNo" localSheetId="3">MasterQ!$E$21:$E$22</definedName>
    <definedName name="Q_YesNo">MasterQ!$E$21:$E$22</definedName>
    <definedName name="qqq" localSheetId="1" hidden="1">{#N/A,#N/A,FALSE,"M.42"}</definedName>
    <definedName name="qqq" localSheetId="3" hidden="1">{#N/A,#N/A,FALSE,"M.42"}</definedName>
    <definedName name="qqq" hidden="1">{#N/A,#N/A,FALSE,"M.42"}</definedName>
    <definedName name="qw" localSheetId="1" hidden="1">{#N/A,#N/A,FALSE,"M.33"}</definedName>
    <definedName name="qw" localSheetId="3" hidden="1">{#N/A,#N/A,FALSE,"M.33"}</definedName>
    <definedName name="qw" hidden="1">{#N/A,#N/A,FALSE,"M.33"}</definedName>
    <definedName name="s" localSheetId="1" hidden="1">{#N/A,#N/A,FALSE,"M.43"}</definedName>
    <definedName name="s" localSheetId="3" hidden="1">{#N/A,#N/A,FALSE,"M.43"}</definedName>
    <definedName name="s" hidden="1">{#N/A,#N/A,FALSE,"M.43"}</definedName>
    <definedName name="ss" localSheetId="1" hidden="1">{#N/A,#N/A,FALSE,"M.43"}</definedName>
    <definedName name="ss" localSheetId="3" hidden="1">{#N/A,#N/A,FALSE,"M.43"}</definedName>
    <definedName name="ss" hidden="1">{#N/A,#N/A,FALSE,"M.43"}</definedName>
    <definedName name="t" localSheetId="1" hidden="1">{#N/A,#N/A,FALSE,"M.02"}</definedName>
    <definedName name="t" localSheetId="3" hidden="1">{#N/A,#N/A,FALSE,"M.02"}</definedName>
    <definedName name="t" hidden="1">{#N/A,#N/A,FALSE,"M.02"}</definedName>
    <definedName name="u" localSheetId="1" hidden="1">{#N/A,#N/A,FALSE,"M.32"}</definedName>
    <definedName name="u" localSheetId="3" hidden="1">{#N/A,#N/A,FALSE,"M.32"}</definedName>
    <definedName name="u" hidden="1">{#N/A,#N/A,FALSE,"M.32"}</definedName>
    <definedName name="w" localSheetId="1" hidden="1">{#N/A,#N/A,FALSE,"M.01";#N/A,#N/A,FALSE,"M.01"}</definedName>
    <definedName name="w" localSheetId="3" hidden="1">{#N/A,#N/A,FALSE,"M.01";#N/A,#N/A,FALSE,"M.01"}</definedName>
    <definedName name="w" hidden="1">{#N/A,#N/A,FALSE,"M.01";#N/A,#N/A,FALSE,"M.01"}</definedName>
    <definedName name="wrn.M.01." localSheetId="1" hidden="1">{#N/A,#N/A,FALSE,"M.01"}</definedName>
    <definedName name="wrn.M.01." localSheetId="3" hidden="1">{#N/A,#N/A,FALSE,"M.01"}</definedName>
    <definedName name="wrn.M.01." hidden="1">{#N/A,#N/A,FALSE,"M.01"}</definedName>
    <definedName name="wrn.M.01D." localSheetId="1" hidden="1">{#N/A,#N/A,FALSE,"M.01";#N/A,#N/A,FALSE,"M.01"}</definedName>
    <definedName name="wrn.M.01D." localSheetId="3" hidden="1">{#N/A,#N/A,FALSE,"M.01";#N/A,#N/A,FALSE,"M.01"}</definedName>
    <definedName name="wrn.M.01D." hidden="1">{#N/A,#N/A,FALSE,"M.01";#N/A,#N/A,FALSE,"M.01"}</definedName>
    <definedName name="wrn.M.02." localSheetId="1" hidden="1">{#N/A,#N/A,FALSE,"M.02"}</definedName>
    <definedName name="wrn.M.02." localSheetId="3" hidden="1">{#N/A,#N/A,FALSE,"M.02"}</definedName>
    <definedName name="wrn.M.02." hidden="1">{#N/A,#N/A,FALSE,"M.02"}</definedName>
    <definedName name="wrn.M.31." localSheetId="1" hidden="1">{#N/A,#N/A,FALSE,"M.31"}</definedName>
    <definedName name="wrn.M.31." localSheetId="3" hidden="1">{#N/A,#N/A,FALSE,"M.31"}</definedName>
    <definedName name="wrn.M.31." hidden="1">{#N/A,#N/A,FALSE,"M.31"}</definedName>
    <definedName name="wrn.M.32." localSheetId="1" hidden="1">{#N/A,#N/A,FALSE,"M.32"}</definedName>
    <definedName name="wrn.M.32." localSheetId="3" hidden="1">{#N/A,#N/A,FALSE,"M.32"}</definedName>
    <definedName name="wrn.M.32." hidden="1">{#N/A,#N/A,FALSE,"M.32"}</definedName>
    <definedName name="wrn.M.33." localSheetId="1" hidden="1">{#N/A,#N/A,FALSE,"M.33"}</definedName>
    <definedName name="wrn.M.33." localSheetId="3" hidden="1">{#N/A,#N/A,FALSE,"M.33"}</definedName>
    <definedName name="wrn.M.33." hidden="1">{#N/A,#N/A,FALSE,"M.33"}</definedName>
    <definedName name="wrn.M.34." localSheetId="1" hidden="1">{#N/A,#N/A,FALSE,"M.34"}</definedName>
    <definedName name="wrn.M.34." localSheetId="3" hidden="1">{#N/A,#N/A,FALSE,"M.34"}</definedName>
    <definedName name="wrn.M.34." hidden="1">{#N/A,#N/A,FALSE,"M.34"}</definedName>
    <definedName name="wrn.M.41." localSheetId="1" hidden="1">{#N/A,#N/A,FALSE,"M.41"}</definedName>
    <definedName name="wrn.M.41." localSheetId="3" hidden="1">{#N/A,#N/A,FALSE,"M.41"}</definedName>
    <definedName name="wrn.M.41." hidden="1">{#N/A,#N/A,FALSE,"M.41"}</definedName>
    <definedName name="wrn.M.42" localSheetId="1" hidden="1">{#N/A,#N/A,FALSE,"M.41"}</definedName>
    <definedName name="wrn.M.42" localSheetId="3" hidden="1">{#N/A,#N/A,FALSE,"M.41"}</definedName>
    <definedName name="wrn.M.42" hidden="1">{#N/A,#N/A,FALSE,"M.41"}</definedName>
    <definedName name="wrn.M.42." localSheetId="1" hidden="1">{#N/A,#N/A,FALSE,"M.42"}</definedName>
    <definedName name="wrn.M.42." localSheetId="3" hidden="1">{#N/A,#N/A,FALSE,"M.42"}</definedName>
    <definedName name="wrn.M.42." hidden="1">{#N/A,#N/A,FALSE,"M.42"}</definedName>
    <definedName name="wrn.M.43." localSheetId="1" hidden="1">{#N/A,#N/A,FALSE,"M.43"}</definedName>
    <definedName name="wrn.M.43." localSheetId="3" hidden="1">{#N/A,#N/A,FALSE,"M.43"}</definedName>
    <definedName name="wrn.M.43." hidden="1">{#N/A,#N/A,FALSE,"M.43"}</definedName>
    <definedName name="wrn.PARA._.MARCO." localSheetId="1" hidden="1">{#N/A,#N/A,FALSE,"420-22 MOLIENDA";#N/A,#N/A,FALSE,"384-22 PREHOM. ADIT";#N/A,#N/A,FALSE,"560-23 MONT MEC ENFRIADOR";#N/A,#N/A,FALSE,"540-23 MONT MEC HORNO"}</definedName>
    <definedName name="wrn.PARA._.MARCO." localSheetId="3" hidden="1">{#N/A,#N/A,FALSE,"420-22 MOLIENDA";#N/A,#N/A,FALSE,"384-22 PREHOM. ADIT";#N/A,#N/A,FALSE,"560-23 MONT MEC ENFRIADOR";#N/A,#N/A,FALSE,"540-23 MONT MEC HORNO"}</definedName>
    <definedName name="wrn.PARA._.MARCO." hidden="1">{#N/A,#N/A,FALSE,"420-22 MOLIENDA";#N/A,#N/A,FALSE,"384-22 PREHOM. ADIT";#N/A,#N/A,FALSE,"560-23 MONT MEC ENFRIADOR";#N/A,#N/A,FALSE,"540-23 MONT MEC HORNO"}</definedName>
    <definedName name="x" localSheetId="1" hidden="1">{#N/A,#N/A,FALSE,"M.42"}</definedName>
    <definedName name="x" localSheetId="3" hidden="1">{#N/A,#N/A,FALSE,"M.42"}</definedName>
    <definedName name="x" hidden="1">{#N/A,#N/A,FALSE,"M.42"}</definedName>
    <definedName name="z" localSheetId="1" hidden="1">{#N/A,#N/A,FALSE,"M.01"}</definedName>
    <definedName name="z" localSheetId="3" hidden="1">{#N/A,#N/A,FALSE,"M.01"}</definedName>
    <definedName name="z" hidden="1">{#N/A,#N/A,FALSE,"M.01"}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8" l="1"/>
  <c r="B22" i="8" l="1"/>
  <c r="B21" i="8"/>
  <c r="B18" i="8"/>
  <c r="B17" i="8"/>
  <c r="B14" i="8"/>
  <c r="B13" i="8"/>
  <c r="B10" i="8"/>
  <c r="B9" i="8"/>
  <c r="B7" i="8"/>
  <c r="B8" i="8"/>
  <c r="E6" i="8"/>
  <c r="E15" i="8"/>
  <c r="E19" i="8"/>
  <c r="E21" i="8"/>
  <c r="E22" i="8"/>
  <c r="E24" i="8"/>
  <c r="E25" i="8"/>
  <c r="E28" i="8"/>
  <c r="E29" i="8"/>
  <c r="B12" i="8" l="1"/>
  <c r="B15" i="8" s="1"/>
  <c r="B16" i="8" l="1"/>
  <c r="B19" i="8" s="1"/>
  <c r="B20" i="8" l="1"/>
  <c r="P5" i="5"/>
  <c r="O5" i="5"/>
  <c r="N5" i="5"/>
  <c r="M5" i="5"/>
  <c r="L5" i="5"/>
  <c r="K5" i="5"/>
  <c r="J5" i="5"/>
  <c r="I5" i="5"/>
  <c r="H5" i="5"/>
  <c r="G5" i="5"/>
  <c r="F5" i="5"/>
  <c r="E5" i="5"/>
  <c r="D5" i="5"/>
  <c r="C5" i="5"/>
  <c r="E17" i="8" l="1"/>
  <c r="E18" i="8"/>
  <c r="E13" i="8"/>
  <c r="E14" i="8"/>
  <c r="E9" i="8"/>
  <c r="E10" i="8"/>
  <c r="E8" i="8"/>
  <c r="C43" i="4"/>
  <c r="C42" i="4"/>
  <c r="C41" i="4"/>
  <c r="C40" i="4"/>
  <c r="C39" i="4"/>
  <c r="C38" i="4"/>
  <c r="C37" i="4"/>
  <c r="C36" i="4"/>
  <c r="C35" i="4"/>
  <c r="C34" i="4"/>
  <c r="C33" i="4"/>
  <c r="C30" i="4"/>
  <c r="C29" i="4"/>
  <c r="C26" i="4"/>
  <c r="C25" i="4"/>
  <c r="C22" i="4"/>
  <c r="C21" i="4"/>
  <c r="C14" i="4"/>
  <c r="C15" i="4"/>
  <c r="C16" i="4"/>
  <c r="C17" i="4"/>
  <c r="C9" i="4"/>
  <c r="A1" i="4"/>
  <c r="C48" i="4"/>
  <c r="C47" i="4"/>
  <c r="C10" i="4" l="1"/>
  <c r="C11" i="4" l="1"/>
  <c r="C12" i="4" l="1"/>
  <c r="C13" i="4" l="1"/>
  <c r="C20" i="4" s="1"/>
  <c r="C23" i="4" s="1"/>
  <c r="C24" i="4" s="1"/>
  <c r="C27" i="4" l="1"/>
  <c r="C28" i="4" l="1"/>
  <c r="B24" i="8" l="1"/>
  <c r="B25" i="8" s="1"/>
  <c r="B27" i="8" l="1"/>
  <c r="C32" i="4" l="1"/>
  <c r="C44" i="4" s="1"/>
  <c r="C46" i="4" l="1"/>
  <c r="D2" i="4" l="1"/>
</calcChain>
</file>

<file path=xl/sharedStrings.xml><?xml version="1.0" encoding="utf-8"?>
<sst xmlns="http://schemas.openxmlformats.org/spreadsheetml/2006/main" count="1126" uniqueCount="299">
  <si>
    <t>PS Survey questionnaires</t>
  </si>
  <si>
    <t>Standard</t>
  </si>
  <si>
    <t>GS4GG</t>
  </si>
  <si>
    <t>Methodology</t>
  </si>
  <si>
    <t>Methodology for Emission Reductions From Safe Drinking Water Supply, V1</t>
  </si>
  <si>
    <t>Version</t>
  </si>
  <si>
    <t>Date</t>
  </si>
  <si>
    <t>O</t>
  </si>
  <si>
    <t>If this option is selected, not any other option could be selected (First priority)</t>
  </si>
  <si>
    <t>o</t>
  </si>
  <si>
    <t>If this option is selected, other option(s) could be selected</t>
  </si>
  <si>
    <t>_______</t>
  </si>
  <si>
    <t>Text/number to fill</t>
  </si>
  <si>
    <t>Project type</t>
  </si>
  <si>
    <t>CWS</t>
  </si>
  <si>
    <t>Community water supply technologies</t>
  </si>
  <si>
    <t>Project Survey</t>
  </si>
  <si>
    <t>PS</t>
  </si>
  <si>
    <t>Survey questionnaires</t>
  </si>
  <si>
    <t>Parameter</t>
  </si>
  <si>
    <t>General info</t>
  </si>
  <si>
    <t xml:space="preserve">Date Survey (dd/mm/yyyy): </t>
  </si>
  <si>
    <t xml:space="preserve">Name of Surveyor: </t>
  </si>
  <si>
    <t xml:space="preserve">Household Reference Number: </t>
  </si>
  <si>
    <t>Household address (or village):</t>
  </si>
  <si>
    <t>GPS location</t>
  </si>
  <si>
    <t>Lat:</t>
  </si>
  <si>
    <t>Lon:</t>
  </si>
  <si>
    <t>What is the primary type of the premise where the interview is being conducted?</t>
  </si>
  <si>
    <t>SDWS 25</t>
  </si>
  <si>
    <t/>
  </si>
  <si>
    <t>Full-day premises/Boarding school</t>
  </si>
  <si>
    <t>Half-time premises</t>
  </si>
  <si>
    <t>Combined</t>
  </si>
  <si>
    <t>Household Information</t>
  </si>
  <si>
    <t>Please read aloud the prompt asking households for consent to be interviewed:
My name is (surveyor name) and this is (other surveyor name). We are doing a study on survey for drinking water consumption and practice of water treatment. we would now like to ask you to participate in a survey on drinking water. All the information we collect will be kept private. Your name will not appear anywhere in the final report, and no information that may identify you will be contained in the final report without your permission. Participation is voluntary. Do you agree to participate?</t>
  </si>
  <si>
    <t>Household member consented to the interview? (If No, say thanks to HHs, stop the interview and select another household)</t>
  </si>
  <si>
    <t>Yes</t>
  </si>
  <si>
    <t>No</t>
  </si>
  <si>
    <t xml:space="preserve">Respondent's Name: </t>
  </si>
  <si>
    <t xml:space="preserve">Respondent's Sex: </t>
  </si>
  <si>
    <t xml:space="preserve">Male </t>
  </si>
  <si>
    <t xml:space="preserve">Female  </t>
  </si>
  <si>
    <t>Household contact details (telephone number?):</t>
  </si>
  <si>
    <t>What is the number of people in your premise or served by the project technology (within 1km)?</t>
  </si>
  <si>
    <t>SDWS 25; SDWS 26</t>
  </si>
  <si>
    <t>Project survey</t>
  </si>
  <si>
    <t>SDWS 22</t>
  </si>
  <si>
    <t xml:space="preserve">Other (specify) </t>
  </si>
  <si>
    <t>How far from your home to the location of the closest project water purifier system</t>
  </si>
  <si>
    <t>m</t>
  </si>
  <si>
    <t>SDWS 26</t>
  </si>
  <si>
    <t>End of interview</t>
  </si>
  <si>
    <t>Do you have a second phone number?</t>
  </si>
  <si>
    <t xml:space="preserve">Yes, The number is: </t>
  </si>
  <si>
    <t>Thank you very much for your time today. We might need to contact you again in the future to confirm your answers or find out some more details. Would it be ok if we contact you by phone?</t>
  </si>
  <si>
    <t>Project title:</t>
  </si>
  <si>
    <t>abc</t>
  </si>
  <si>
    <t>GS ID:</t>
  </si>
  <si>
    <t>Number of interview</t>
  </si>
  <si>
    <t>Q#</t>
  </si>
  <si>
    <t>Data entry check</t>
  </si>
  <si>
    <t>Survey ID</t>
  </si>
  <si>
    <t>GPS location - Lat</t>
  </si>
  <si>
    <t>After installation of project water purifier, how much water (in percentage) from the purified water that you ussually boil?</t>
  </si>
  <si>
    <t>How far from your home to the location of the closest project water purifier system (m)</t>
  </si>
  <si>
    <t>Ha Hoang</t>
  </si>
  <si>
    <t>BS001</t>
  </si>
  <si>
    <t>xyz</t>
  </si>
  <si>
    <t>BS003</t>
  </si>
  <si>
    <t>0125</t>
  </si>
  <si>
    <t>0126</t>
  </si>
  <si>
    <t>BS005</t>
  </si>
  <si>
    <t>0127</t>
  </si>
  <si>
    <t>BS006</t>
  </si>
  <si>
    <t>0128</t>
  </si>
  <si>
    <t>BS007</t>
  </si>
  <si>
    <t>0129</t>
  </si>
  <si>
    <t>BS008</t>
  </si>
  <si>
    <t>0130</t>
  </si>
  <si>
    <t>BS009</t>
  </si>
  <si>
    <t>0131</t>
  </si>
  <si>
    <t>BS010</t>
  </si>
  <si>
    <t>0132</t>
  </si>
  <si>
    <t>BS011</t>
  </si>
  <si>
    <t>0133</t>
  </si>
  <si>
    <t>BS012</t>
  </si>
  <si>
    <t>0134</t>
  </si>
  <si>
    <t>BS013</t>
  </si>
  <si>
    <t>0135</t>
  </si>
  <si>
    <t>BS014</t>
  </si>
  <si>
    <t>0136</t>
  </si>
  <si>
    <t>BS015</t>
  </si>
  <si>
    <t>0137</t>
  </si>
  <si>
    <t>BS016</t>
  </si>
  <si>
    <t>0138</t>
  </si>
  <si>
    <t>BS017</t>
  </si>
  <si>
    <t>0139</t>
  </si>
  <si>
    <t>BS018</t>
  </si>
  <si>
    <t>0140</t>
  </si>
  <si>
    <t>BS019</t>
  </si>
  <si>
    <t>0141</t>
  </si>
  <si>
    <t>BS020</t>
  </si>
  <si>
    <t>0142</t>
  </si>
  <si>
    <t>BS021</t>
  </si>
  <si>
    <t>0143</t>
  </si>
  <si>
    <t>BS022</t>
  </si>
  <si>
    <t>0144</t>
  </si>
  <si>
    <t>BS023</t>
  </si>
  <si>
    <t>0145</t>
  </si>
  <si>
    <t>BS024</t>
  </si>
  <si>
    <t>0146</t>
  </si>
  <si>
    <t>BS025</t>
  </si>
  <si>
    <t>0147</t>
  </si>
  <si>
    <t>BS026</t>
  </si>
  <si>
    <t>0148</t>
  </si>
  <si>
    <t>BS027</t>
  </si>
  <si>
    <t>0149</t>
  </si>
  <si>
    <t>BS028</t>
  </si>
  <si>
    <t>0150</t>
  </si>
  <si>
    <t>BS029</t>
  </si>
  <si>
    <t>0151</t>
  </si>
  <si>
    <t>BS030</t>
  </si>
  <si>
    <t>0152</t>
  </si>
  <si>
    <t>BS031</t>
  </si>
  <si>
    <t>0153</t>
  </si>
  <si>
    <t>BS032</t>
  </si>
  <si>
    <t>0154</t>
  </si>
  <si>
    <t>BS033</t>
  </si>
  <si>
    <t>0155</t>
  </si>
  <si>
    <t>BS034</t>
  </si>
  <si>
    <t>0156</t>
  </si>
  <si>
    <t>BS035</t>
  </si>
  <si>
    <t>0157</t>
  </si>
  <si>
    <t>BS036</t>
  </si>
  <si>
    <t>0158</t>
  </si>
  <si>
    <t>BS037</t>
  </si>
  <si>
    <t>0159</t>
  </si>
  <si>
    <t>BS038</t>
  </si>
  <si>
    <t>0160</t>
  </si>
  <si>
    <t>BS039</t>
  </si>
  <si>
    <t>0161</t>
  </si>
  <si>
    <t>BS040</t>
  </si>
  <si>
    <t>0162</t>
  </si>
  <si>
    <t>BS041</t>
  </si>
  <si>
    <t>0163</t>
  </si>
  <si>
    <t>BS042</t>
  </si>
  <si>
    <t>0164</t>
  </si>
  <si>
    <t>BS043</t>
  </si>
  <si>
    <t>0165</t>
  </si>
  <si>
    <t>BS044</t>
  </si>
  <si>
    <t>0166</t>
  </si>
  <si>
    <t>BS045</t>
  </si>
  <si>
    <t>0167</t>
  </si>
  <si>
    <t>BS046</t>
  </si>
  <si>
    <t>0168</t>
  </si>
  <si>
    <t>BS047</t>
  </si>
  <si>
    <t>0169</t>
  </si>
  <si>
    <t>BS048</t>
  </si>
  <si>
    <t>0170</t>
  </si>
  <si>
    <t>BS049</t>
  </si>
  <si>
    <t>0171</t>
  </si>
  <si>
    <t>BS050</t>
  </si>
  <si>
    <t>0172</t>
  </si>
  <si>
    <t>BS051</t>
  </si>
  <si>
    <t>0173</t>
  </si>
  <si>
    <t>BS052</t>
  </si>
  <si>
    <t>0174</t>
  </si>
  <si>
    <t>BS053</t>
  </si>
  <si>
    <t>0175</t>
  </si>
  <si>
    <t>BS054</t>
  </si>
  <si>
    <t>0176</t>
  </si>
  <si>
    <t>BS055</t>
  </si>
  <si>
    <t>0177</t>
  </si>
  <si>
    <t>BS056</t>
  </si>
  <si>
    <t>0178</t>
  </si>
  <si>
    <t>BS057</t>
  </si>
  <si>
    <t>0179</t>
  </si>
  <si>
    <t>BS058</t>
  </si>
  <si>
    <t>0180</t>
  </si>
  <si>
    <t>BS059</t>
  </si>
  <si>
    <t>0181</t>
  </si>
  <si>
    <t>BS060</t>
  </si>
  <si>
    <t>0182</t>
  </si>
  <si>
    <t>BS061</t>
  </si>
  <si>
    <t>0183</t>
  </si>
  <si>
    <t>BS062</t>
  </si>
  <si>
    <t>0184</t>
  </si>
  <si>
    <t>BS063</t>
  </si>
  <si>
    <t>0185</t>
  </si>
  <si>
    <t>BS064</t>
  </si>
  <si>
    <t>0186</t>
  </si>
  <si>
    <t>BS065</t>
  </si>
  <si>
    <t>0187</t>
  </si>
  <si>
    <t>BS066</t>
  </si>
  <si>
    <t>0188</t>
  </si>
  <si>
    <t>BS067</t>
  </si>
  <si>
    <t>0189</t>
  </si>
  <si>
    <t>BS068</t>
  </si>
  <si>
    <t>0190</t>
  </si>
  <si>
    <t>BS069</t>
  </si>
  <si>
    <t>0191</t>
  </si>
  <si>
    <t>BS070</t>
  </si>
  <si>
    <t>0192</t>
  </si>
  <si>
    <t>BS071</t>
  </si>
  <si>
    <t>0193</t>
  </si>
  <si>
    <t>BS072</t>
  </si>
  <si>
    <t>0194</t>
  </si>
  <si>
    <t>BS073</t>
  </si>
  <si>
    <t>0195</t>
  </si>
  <si>
    <t>BS074</t>
  </si>
  <si>
    <t>0196</t>
  </si>
  <si>
    <t>BS075</t>
  </si>
  <si>
    <t>0197</t>
  </si>
  <si>
    <t>BS076</t>
  </si>
  <si>
    <t>0198</t>
  </si>
  <si>
    <t>BS077</t>
  </si>
  <si>
    <t>0199</t>
  </si>
  <si>
    <t>BS078</t>
  </si>
  <si>
    <t>0200</t>
  </si>
  <si>
    <t>BS079</t>
  </si>
  <si>
    <t>0201</t>
  </si>
  <si>
    <t>BS080</t>
  </si>
  <si>
    <t>0202</t>
  </si>
  <si>
    <t>BS081</t>
  </si>
  <si>
    <t>0203</t>
  </si>
  <si>
    <t>BS082</t>
  </si>
  <si>
    <t>0204</t>
  </si>
  <si>
    <t>BS083</t>
  </si>
  <si>
    <t>0205</t>
  </si>
  <si>
    <t>BS084</t>
  </si>
  <si>
    <t>0206</t>
  </si>
  <si>
    <t>BS085</t>
  </si>
  <si>
    <t>0207</t>
  </si>
  <si>
    <t>BS086</t>
  </si>
  <si>
    <t>0208</t>
  </si>
  <si>
    <t>BS087</t>
  </si>
  <si>
    <t>0209</t>
  </si>
  <si>
    <t>BS088</t>
  </si>
  <si>
    <t>0210</t>
  </si>
  <si>
    <t>BS089</t>
  </si>
  <si>
    <t>0211</t>
  </si>
  <si>
    <t>BS090</t>
  </si>
  <si>
    <t>0212</t>
  </si>
  <si>
    <t>BS091</t>
  </si>
  <si>
    <t>0213</t>
  </si>
  <si>
    <t>BS092</t>
  </si>
  <si>
    <t>0214</t>
  </si>
  <si>
    <t>BS093</t>
  </si>
  <si>
    <t>0215</t>
  </si>
  <si>
    <t>BS094</t>
  </si>
  <si>
    <t>0216</t>
  </si>
  <si>
    <t>BS095</t>
  </si>
  <si>
    <t>0217</t>
  </si>
  <si>
    <t>BS096</t>
  </si>
  <si>
    <t>0218</t>
  </si>
  <si>
    <t>BS097</t>
  </si>
  <si>
    <t>0219</t>
  </si>
  <si>
    <t>BS098</t>
  </si>
  <si>
    <t>0220</t>
  </si>
  <si>
    <t>BS099</t>
  </si>
  <si>
    <t>0221</t>
  </si>
  <si>
    <t>BS100</t>
  </si>
  <si>
    <t>0222</t>
  </si>
  <si>
    <t>BS101</t>
  </si>
  <si>
    <t>0223</t>
  </si>
  <si>
    <t>BS102</t>
  </si>
  <si>
    <t>0224</t>
  </si>
  <si>
    <t>BS103</t>
  </si>
  <si>
    <t>0225</t>
  </si>
  <si>
    <t>BS104</t>
  </si>
  <si>
    <t>0226</t>
  </si>
  <si>
    <t>BS105</t>
  </si>
  <si>
    <t>0227</t>
  </si>
  <si>
    <t>BS106</t>
  </si>
  <si>
    <t>0228</t>
  </si>
  <si>
    <t>BS107</t>
  </si>
  <si>
    <t>0229</t>
  </si>
  <si>
    <t>BS108</t>
  </si>
  <si>
    <t>0230</t>
  </si>
  <si>
    <t>BS109</t>
  </si>
  <si>
    <t>0231</t>
  </si>
  <si>
    <t>BS110</t>
  </si>
  <si>
    <t>0232</t>
  </si>
  <si>
    <t>BS111</t>
  </si>
  <si>
    <t>0233</t>
  </si>
  <si>
    <t>Question</t>
  </si>
  <si>
    <t>Chosen option</t>
  </si>
  <si>
    <t>Result</t>
  </si>
  <si>
    <t># of responses</t>
  </si>
  <si>
    <r>
      <t>Methodology</t>
    </r>
    <r>
      <rPr>
        <b/>
        <sz val="11"/>
        <color theme="1"/>
        <rFont val="Verdana"/>
        <family val="2"/>
        <scheme val="minor"/>
      </rPr>
      <t xml:space="preserve"> Methodology for Emission Reductions From Safe Drinking Water Supply, V1</t>
    </r>
  </si>
  <si>
    <r>
      <t>Standard</t>
    </r>
    <r>
      <rPr>
        <b/>
        <sz val="11"/>
        <color theme="1"/>
        <rFont val="Verdana"/>
        <family val="2"/>
        <scheme val="minor"/>
      </rPr>
      <t xml:space="preserve"> GS4GG</t>
    </r>
  </si>
  <si>
    <t>PS Survey Questionnaire</t>
  </si>
  <si>
    <r>
      <t xml:space="preserve">After installation of project water purifier, how much water (in percentage) </t>
    </r>
    <r>
      <rPr>
        <u/>
        <sz val="11"/>
        <color theme="1"/>
        <rFont val="Verdana"/>
        <family val="2"/>
        <scheme val="minor"/>
      </rPr>
      <t>from the purified water</t>
    </r>
    <r>
      <rPr>
        <sz val="11"/>
        <color theme="1"/>
        <rFont val="Verdana"/>
        <family val="2"/>
        <scheme val="minor"/>
      </rPr>
      <t xml:space="preserve"> that you ussually boil?</t>
    </r>
  </si>
  <si>
    <r>
      <t xml:space="preserve">What is the number of people in your premise or served by the project technology (within 1km)? </t>
    </r>
    <r>
      <rPr>
        <sz val="10"/>
        <color rgb="FFFF0000"/>
        <rFont val="Verdana"/>
        <family val="2"/>
        <scheme val="minor"/>
      </rPr>
      <t xml:space="preserve"> - Full time</t>
    </r>
  </si>
  <si>
    <r>
      <t xml:space="preserve">What is the number of people in your premise or served by the project technology (within 1km)?  </t>
    </r>
    <r>
      <rPr>
        <sz val="10"/>
        <color rgb="FFFF0000"/>
        <rFont val="Verdana"/>
        <family val="2"/>
        <scheme val="minor"/>
      </rPr>
      <t>- Half time</t>
    </r>
  </si>
  <si>
    <r>
      <t xml:space="preserve">Version </t>
    </r>
    <r>
      <rPr>
        <b/>
        <sz val="11"/>
        <color theme="1"/>
        <rFont val="Verdana"/>
        <family val="2"/>
      </rPr>
      <t>1.0</t>
    </r>
  </si>
  <si>
    <r>
      <t xml:space="preserve">Released date </t>
    </r>
    <r>
      <rPr>
        <b/>
        <sz val="11"/>
        <color theme="1"/>
        <rFont val="Verdana"/>
        <family val="2"/>
      </rPr>
      <t>02/05/2022</t>
    </r>
  </si>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</sst>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46" x14ac:knownFonts="1">
    <font>
      <sz val="11"/>
      <color theme="1"/>
      <name val="Verdana"/>
      <family val="2"/>
      <scheme val="minor"/>
    </font>
    <font>
      <sz val="11"/>
      <color theme="1"/>
      <name val="Verdana"/>
      <family val="2"/>
      <scheme val="minor"/>
    </font>
    <font>
      <b/>
      <sz val="11"/>
      <color theme="1"/>
      <name val="Verdana"/>
      <family val="2"/>
      <scheme val="minor"/>
    </font>
    <font>
      <sz val="11"/>
      <name val="Arial"/>
      <family val="2"/>
    </font>
    <font>
      <i/>
      <sz val="11"/>
      <name val="Arial"/>
      <family val="2"/>
    </font>
    <font>
      <b/>
      <sz val="16"/>
      <color theme="0"/>
      <name val="Verdana"/>
      <family val="2"/>
      <scheme val="minor"/>
    </font>
    <font>
      <i/>
      <sz val="11"/>
      <color theme="1"/>
      <name val="Verdana"/>
      <family val="2"/>
      <scheme val="minor"/>
    </font>
    <font>
      <sz val="11"/>
      <color theme="0"/>
      <name val="Arial"/>
      <family val="2"/>
    </font>
    <font>
      <sz val="11"/>
      <color theme="0"/>
      <name val="Verdana"/>
      <family val="2"/>
      <scheme val="minor"/>
    </font>
    <font>
      <sz val="11"/>
      <color theme="1"/>
      <name val="Arial"/>
      <family val="2"/>
    </font>
    <font>
      <sz val="11"/>
      <name val="Calibri"/>
      <family val="2"/>
    </font>
    <font>
      <sz val="11"/>
      <name val="Wingdings"/>
      <charset val="2"/>
    </font>
    <font>
      <i/>
      <sz val="11"/>
      <color theme="1"/>
      <name val="Arial"/>
      <family val="2"/>
    </font>
    <font>
      <sz val="8"/>
      <name val="Verdana"/>
      <family val="2"/>
      <scheme val="minor"/>
    </font>
    <font>
      <b/>
      <sz val="18"/>
      <color theme="1"/>
      <name val="Arial"/>
      <family val="2"/>
    </font>
    <font>
      <sz val="18"/>
      <color theme="1"/>
      <name val="Verdana"/>
      <family val="2"/>
      <scheme val="minor"/>
    </font>
    <font>
      <sz val="11"/>
      <name val="Times New Roman"/>
      <family val="1"/>
    </font>
    <font>
      <b/>
      <sz val="11"/>
      <color theme="0"/>
      <name val="Verdana"/>
      <family val="2"/>
      <scheme val="minor"/>
    </font>
    <font>
      <sz val="11"/>
      <color rgb="FFFF0000"/>
      <name val="Verdana"/>
      <family val="2"/>
      <scheme val="minor"/>
    </font>
    <font>
      <sz val="11"/>
      <color theme="1"/>
      <name val="Verdana"/>
      <family val="2"/>
    </font>
    <font>
      <b/>
      <sz val="24"/>
      <color theme="4"/>
      <name val="Verdana"/>
      <family val="2"/>
    </font>
    <font>
      <b/>
      <sz val="11"/>
      <color theme="1"/>
      <name val="Verdana"/>
      <family val="2"/>
    </font>
    <font>
      <sz val="11"/>
      <name val="Verdana"/>
      <family val="2"/>
      <scheme val="minor"/>
    </font>
    <font>
      <i/>
      <sz val="11"/>
      <color rgb="FFFF0000"/>
      <name val="Verdana"/>
      <family val="2"/>
      <scheme val="minor"/>
    </font>
    <font>
      <sz val="12"/>
      <color theme="1"/>
      <name val="Verdana"/>
      <family val="2"/>
      <scheme val="minor"/>
    </font>
    <font>
      <b/>
      <sz val="12"/>
      <color rgb="FFFF0000"/>
      <name val="Verdana"/>
      <family val="2"/>
      <scheme val="minor"/>
    </font>
    <font>
      <b/>
      <sz val="18"/>
      <color theme="1"/>
      <name val="Verdana"/>
      <family val="2"/>
      <scheme val="minor"/>
    </font>
    <font>
      <i/>
      <sz val="11"/>
      <name val="Verdana"/>
      <family val="2"/>
      <scheme val="minor"/>
    </font>
    <font>
      <u/>
      <sz val="11"/>
      <color theme="1"/>
      <name val="Verdana"/>
      <family val="2"/>
      <scheme val="minor"/>
    </font>
    <font>
      <sz val="11"/>
      <color rgb="FF464849"/>
      <name val="Verdana"/>
      <family val="2"/>
      <scheme val="minor"/>
    </font>
    <font>
      <i/>
      <sz val="9"/>
      <color theme="1"/>
      <name val="Verdana"/>
      <family val="2"/>
      <scheme val="minor"/>
    </font>
    <font>
      <b/>
      <i/>
      <sz val="18"/>
      <color theme="1"/>
      <name val="Verdana"/>
      <family val="2"/>
      <scheme val="minor"/>
    </font>
    <font>
      <i/>
      <sz val="11"/>
      <color theme="0"/>
      <name val="Verdana"/>
      <family val="2"/>
      <scheme val="minor"/>
    </font>
    <font>
      <b/>
      <sz val="11"/>
      <name val="Verdana"/>
      <family val="2"/>
      <scheme val="minor"/>
    </font>
    <font>
      <b/>
      <i/>
      <sz val="11"/>
      <name val="Verdana"/>
      <family val="2"/>
      <scheme val="minor"/>
    </font>
    <font>
      <b/>
      <sz val="12"/>
      <color theme="1"/>
      <name val="Verdana"/>
      <family val="2"/>
      <scheme val="minor"/>
    </font>
    <font>
      <i/>
      <sz val="12"/>
      <color theme="1"/>
      <name val="Verdana"/>
      <family val="2"/>
      <scheme val="minor"/>
    </font>
    <font>
      <sz val="10"/>
      <color theme="1"/>
      <name val="Verdana"/>
      <family val="2"/>
      <scheme val="minor"/>
    </font>
    <font>
      <sz val="10"/>
      <color rgb="FFFF0000"/>
      <name val="Verdana"/>
      <family val="2"/>
      <scheme val="minor"/>
    </font>
    <font>
      <sz val="11"/>
      <color theme="1" tint="4.9989318521683403E-2"/>
      <name val="Verdana"/>
      <family val="2"/>
      <scheme val="minor"/>
    </font>
    <font>
      <b/>
      <sz val="26"/>
      <color theme="1"/>
      <name val="Verdana"/>
      <family val="2"/>
      <scheme val="minor"/>
    </font>
    <font>
      <b/>
      <i/>
      <sz val="10"/>
      <color theme="1"/>
      <name val="Verdana"/>
      <family val="2"/>
      <scheme val="minor"/>
    </font>
    <font>
      <b/>
      <i/>
      <sz val="11"/>
      <color theme="0"/>
      <name val="Verdana"/>
      <family val="2"/>
      <scheme val="minor"/>
    </font>
    <font>
      <b/>
      <sz val="24"/>
      <color theme="4"/>
      <name val="Verdana"/>
      <family val="2"/>
      <scheme val="minor"/>
    </font>
    <font>
      <b/>
      <sz val="18"/>
      <color theme="4"/>
      <name val="Verdana"/>
      <family val="2"/>
    </font>
    <font>
      <b/>
      <sz val="18"/>
      <color theme="4"/>
      <name val="Verdana"/>
      <family val="2"/>
      <scheme val="minor"/>
    </font>
  </fonts>
  <fills count="15">
    <fill>
      <patternFill patternType="none"/>
    </fill>
    <fill>
      <patternFill patternType="gray125"/>
    </fill>
    <fill>
      <patternFill patternType="solid">
        <fgColor rgb="FFC9E7E6"/>
        <bgColor indexed="64"/>
      </patternFill>
    </fill>
    <fill>
      <patternFill patternType="solid">
        <fgColor rgb="FFA5D7D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4"/>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rgb="FF006E7A"/>
      </top>
      <bottom style="thin">
        <color rgb="FF006E7A"/>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0" fontId="16" fillId="0" borderId="0"/>
  </cellStyleXfs>
  <cellXfs count="153">
    <xf numFmtId="0" fontId="0" fillId="0" borderId="0" xfId="0"/>
    <xf numFmtId="0" fontId="0" fillId="5" borderId="0" xfId="0" applyFill="1" applyAlignment="1">
      <alignment horizontal="center" vertical="center"/>
    </xf>
    <xf numFmtId="0" fontId="6" fillId="5" borderId="0" xfId="0" applyFont="1" applyFill="1" applyAlignment="1">
      <alignment horizontal="left" vertical="center"/>
    </xf>
    <xf numFmtId="43" fontId="0" fillId="5" borderId="0" xfId="1" applyFont="1" applyFill="1" applyBorder="1" applyAlignment="1">
      <alignment horizontal="righ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3" borderId="0" xfId="0" quotePrefix="1" applyFont="1" applyFill="1" applyAlignment="1">
      <alignment horizontal="left" vertical="center"/>
    </xf>
    <xf numFmtId="14" fontId="2" fillId="2" borderId="0" xfId="0" applyNumberFormat="1" applyFont="1" applyFill="1" applyAlignment="1">
      <alignment horizontal="left" vertical="center"/>
    </xf>
    <xf numFmtId="0" fontId="9" fillId="0" borderId="0" xfId="0" applyFont="1" applyAlignment="1">
      <alignment vertical="center"/>
    </xf>
    <xf numFmtId="0" fontId="3" fillId="5" borderId="0" xfId="0" applyFont="1" applyFill="1" applyAlignment="1">
      <alignment vertical="center"/>
    </xf>
    <xf numFmtId="0" fontId="3" fillId="0" borderId="0" xfId="0" applyFont="1" applyAlignment="1">
      <alignment vertical="center"/>
    </xf>
    <xf numFmtId="0" fontId="9" fillId="5" borderId="0" xfId="0" applyFont="1" applyFill="1" applyAlignment="1">
      <alignment vertical="center"/>
    </xf>
    <xf numFmtId="0" fontId="9" fillId="0" borderId="0" xfId="0" applyFont="1"/>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top"/>
    </xf>
    <xf numFmtId="0" fontId="9" fillId="0" borderId="0" xfId="0" applyFont="1" applyAlignment="1">
      <alignment vertical="top"/>
    </xf>
    <xf numFmtId="0" fontId="8" fillId="10" borderId="1" xfId="0" applyFont="1" applyFill="1" applyBorder="1" applyAlignment="1">
      <alignment horizontal="center" vertical="center"/>
    </xf>
    <xf numFmtId="0" fontId="6" fillId="0" borderId="0" xfId="0" applyFont="1" applyAlignment="1">
      <alignment horizontal="left" vertical="center"/>
    </xf>
    <xf numFmtId="0" fontId="14" fillId="0" borderId="0" xfId="0" applyFont="1" applyAlignment="1">
      <alignment horizontal="centerContinuous" vertical="top" wrapText="1"/>
    </xf>
    <xf numFmtId="0" fontId="15" fillId="0" borderId="0" xfId="0" applyFont="1" applyAlignment="1">
      <alignment wrapText="1"/>
    </xf>
    <xf numFmtId="0" fontId="9" fillId="0" borderId="4" xfId="0" applyFont="1" applyBorder="1" applyAlignment="1">
      <alignment vertical="center"/>
    </xf>
    <xf numFmtId="0" fontId="3" fillId="8" borderId="0" xfId="0" applyFont="1" applyFill="1" applyAlignment="1">
      <alignment vertical="center"/>
    </xf>
    <xf numFmtId="0" fontId="11" fillId="7" borderId="0" xfId="0" applyFont="1" applyFill="1" applyAlignment="1">
      <alignment horizontal="center" vertical="center"/>
    </xf>
    <xf numFmtId="0" fontId="11" fillId="0" borderId="0" xfId="0" applyFont="1" applyAlignment="1">
      <alignment horizontal="center" vertical="center"/>
    </xf>
    <xf numFmtId="0" fontId="10" fillId="6" borderId="0" xfId="0" applyFont="1" applyFill="1" applyAlignment="1">
      <alignment horizontal="center" vertical="center"/>
    </xf>
    <xf numFmtId="0" fontId="10" fillId="0" borderId="0" xfId="0" applyFont="1" applyAlignment="1">
      <alignment horizontal="center" vertical="center"/>
    </xf>
    <xf numFmtId="0" fontId="9" fillId="0" borderId="9" xfId="0" applyFont="1" applyBorder="1" applyAlignment="1">
      <alignment vertical="center"/>
    </xf>
    <xf numFmtId="0" fontId="3" fillId="8" borderId="0" xfId="0" applyFont="1" applyFill="1"/>
    <xf numFmtId="0" fontId="19" fillId="0" borderId="0" xfId="0" applyFont="1"/>
    <xf numFmtId="0" fontId="0" fillId="0" borderId="3" xfId="0" applyFont="1" applyBorder="1" applyAlignment="1">
      <alignment vertical="center"/>
    </xf>
    <xf numFmtId="0" fontId="0" fillId="0" borderId="4" xfId="0" applyFont="1" applyBorder="1" applyAlignment="1">
      <alignment vertical="center"/>
    </xf>
    <xf numFmtId="0" fontId="22" fillId="6" borderId="4" xfId="0" applyFont="1" applyFill="1" applyBorder="1" applyAlignment="1">
      <alignment horizontal="center" vertical="top"/>
    </xf>
    <xf numFmtId="0" fontId="18" fillId="0" borderId="4" xfId="0" applyFont="1" applyBorder="1" applyAlignment="1">
      <alignment vertical="center"/>
    </xf>
    <xf numFmtId="0" fontId="22" fillId="5" borderId="4" xfId="0" applyFont="1" applyFill="1" applyBorder="1" applyAlignment="1">
      <alignment vertical="center"/>
    </xf>
    <xf numFmtId="0" fontId="23" fillId="0" borderId="4" xfId="0" applyFont="1" applyBorder="1" applyAlignment="1">
      <alignment vertical="center"/>
    </xf>
    <xf numFmtId="0" fontId="0" fillId="0" borderId="6" xfId="0" applyFont="1" applyBorder="1" applyAlignment="1">
      <alignment vertical="center"/>
    </xf>
    <xf numFmtId="0" fontId="0" fillId="0" borderId="0" xfId="0" applyFont="1" applyAlignment="1">
      <alignment vertical="center"/>
    </xf>
    <xf numFmtId="0" fontId="18" fillId="0" borderId="0" xfId="0" applyFont="1" applyAlignment="1">
      <alignment vertical="center"/>
    </xf>
    <xf numFmtId="0" fontId="22" fillId="5" borderId="0" xfId="0" applyFont="1" applyFill="1" applyAlignment="1">
      <alignment vertical="center"/>
    </xf>
    <xf numFmtId="0" fontId="23" fillId="0" borderId="0" xfId="0" applyFont="1" applyAlignment="1">
      <alignment vertical="center"/>
    </xf>
    <xf numFmtId="0" fontId="18" fillId="5" borderId="0" xfId="0" applyFont="1" applyFill="1" applyAlignment="1">
      <alignment vertical="center"/>
    </xf>
    <xf numFmtId="0" fontId="0" fillId="0" borderId="6" xfId="0" applyFont="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center" vertical="center"/>
    </xf>
    <xf numFmtId="0" fontId="24" fillId="5" borderId="0" xfId="0" applyFont="1" applyFill="1" applyAlignment="1">
      <alignment vertical="center"/>
    </xf>
    <xf numFmtId="0" fontId="0" fillId="5" borderId="0" xfId="0" applyFont="1" applyFill="1" applyAlignment="1">
      <alignment vertical="center"/>
    </xf>
    <xf numFmtId="0" fontId="23" fillId="5" borderId="0" xfId="0" applyFont="1" applyFill="1" applyAlignment="1">
      <alignment vertical="center"/>
    </xf>
    <xf numFmtId="0" fontId="0" fillId="0" borderId="6" xfId="0" applyFont="1" applyBorder="1"/>
    <xf numFmtId="0" fontId="0" fillId="0" borderId="0" xfId="0" applyFont="1"/>
    <xf numFmtId="0" fontId="26" fillId="0" borderId="0" xfId="0" applyFont="1" applyAlignment="1">
      <alignment horizontal="centerContinuous" vertical="top" wrapText="1"/>
    </xf>
    <xf numFmtId="0" fontId="15" fillId="0" borderId="0" xfId="0" applyFont="1" applyAlignment="1">
      <alignment horizontal="centerContinuous" vertical="top" wrapText="1"/>
    </xf>
    <xf numFmtId="0" fontId="27" fillId="5" borderId="6" xfId="0" applyFont="1" applyFill="1" applyBorder="1" applyAlignment="1">
      <alignment horizontal="center" vertical="center"/>
    </xf>
    <xf numFmtId="0" fontId="22" fillId="5" borderId="0" xfId="0" applyFont="1" applyFill="1" applyAlignment="1">
      <alignment horizontal="center" vertical="center"/>
    </xf>
    <xf numFmtId="164" fontId="22" fillId="5" borderId="0" xfId="2" applyFont="1" applyFill="1" applyBorder="1" applyAlignment="1">
      <alignment horizontal="right" vertical="center"/>
    </xf>
    <xf numFmtId="0" fontId="22" fillId="5" borderId="6" xfId="0" applyFont="1" applyFill="1" applyBorder="1" applyAlignment="1">
      <alignment horizontal="center" vertical="center"/>
    </xf>
    <xf numFmtId="0" fontId="22" fillId="5" borderId="0" xfId="0" applyFont="1" applyFill="1" applyAlignment="1">
      <alignment horizontal="left" vertical="center"/>
    </xf>
    <xf numFmtId="0" fontId="22" fillId="8" borderId="0" xfId="0" applyFont="1" applyFill="1" applyAlignment="1">
      <alignment vertical="center"/>
    </xf>
    <xf numFmtId="49" fontId="22" fillId="5" borderId="0" xfId="2" applyNumberFormat="1" applyFont="1" applyFill="1" applyBorder="1" applyAlignment="1">
      <alignment vertical="center"/>
    </xf>
    <xf numFmtId="0" fontId="22" fillId="9" borderId="6" xfId="0" applyFont="1" applyFill="1" applyBorder="1" applyAlignment="1">
      <alignment horizontal="center" vertical="center"/>
    </xf>
    <xf numFmtId="0" fontId="6" fillId="5" borderId="0" xfId="0" applyFont="1" applyFill="1" applyAlignment="1">
      <alignment vertical="center"/>
    </xf>
    <xf numFmtId="0" fontId="22" fillId="5" borderId="0" xfId="0" applyFont="1" applyFill="1" applyAlignment="1">
      <alignment horizontal="right" vertical="center"/>
    </xf>
    <xf numFmtId="9" fontId="0" fillId="5" borderId="0" xfId="0" applyNumberFormat="1" applyFont="1" applyFill="1" applyAlignment="1">
      <alignment vertical="center"/>
    </xf>
    <xf numFmtId="0" fontId="29" fillId="0" borderId="0" xfId="0" applyFont="1" applyAlignment="1">
      <alignment horizontal="justify" vertical="center"/>
    </xf>
    <xf numFmtId="0" fontId="22" fillId="0" borderId="0" xfId="0" applyFont="1" applyAlignment="1">
      <alignment vertical="center"/>
    </xf>
    <xf numFmtId="0" fontId="22" fillId="0" borderId="0" xfId="0" applyFont="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vertical="center"/>
    </xf>
    <xf numFmtId="0" fontId="0" fillId="0" borderId="0" xfId="0" applyFont="1" applyAlignment="1">
      <alignment horizontal="center" vertical="center"/>
    </xf>
    <xf numFmtId="0" fontId="0" fillId="0" borderId="5" xfId="0" applyFont="1" applyBorder="1" applyAlignment="1">
      <alignment vertical="center"/>
    </xf>
    <xf numFmtId="0" fontId="30" fillId="0" borderId="0" xfId="0" applyFont="1" applyAlignment="1">
      <alignment vertical="center"/>
    </xf>
    <xf numFmtId="0" fontId="0" fillId="0" borderId="7" xfId="0" applyFont="1" applyBorder="1" applyAlignment="1">
      <alignment vertical="center"/>
    </xf>
    <xf numFmtId="0" fontId="0" fillId="0" borderId="7" xfId="0" applyFont="1" applyBorder="1"/>
    <xf numFmtId="0" fontId="31" fillId="5" borderId="0" xfId="0" applyFont="1" applyFill="1" applyAlignment="1">
      <alignment horizontal="center" vertical="center" wrapText="1"/>
    </xf>
    <xf numFmtId="0" fontId="32" fillId="5" borderId="0" xfId="0" applyFont="1" applyFill="1" applyAlignment="1">
      <alignment horizontal="left" vertical="center"/>
    </xf>
    <xf numFmtId="0" fontId="22" fillId="5" borderId="0" xfId="0" applyFont="1" applyFill="1" applyAlignment="1">
      <alignment vertical="center" wrapText="1"/>
    </xf>
    <xf numFmtId="0" fontId="22" fillId="5" borderId="7" xfId="0" applyFont="1" applyFill="1" applyBorder="1" applyAlignment="1">
      <alignment vertical="center"/>
    </xf>
    <xf numFmtId="0" fontId="33" fillId="5" borderId="0" xfId="0" applyFont="1" applyFill="1" applyAlignment="1">
      <alignment vertical="center" wrapText="1"/>
    </xf>
    <xf numFmtId="0" fontId="33" fillId="5" borderId="7" xfId="0" applyFont="1" applyFill="1" applyBorder="1" applyAlignment="1">
      <alignment vertical="center" wrapText="1"/>
    </xf>
    <xf numFmtId="0" fontId="33" fillId="0" borderId="0" xfId="0" applyFont="1" applyAlignment="1">
      <alignment vertical="center" wrapText="1"/>
    </xf>
    <xf numFmtId="0" fontId="34" fillId="5" borderId="0" xfId="0" applyFont="1" applyFill="1" applyAlignment="1">
      <alignment horizontal="left" vertical="center" wrapText="1"/>
    </xf>
    <xf numFmtId="0" fontId="8" fillId="0" borderId="0" xfId="0" applyFont="1" applyAlignment="1">
      <alignment vertical="center"/>
    </xf>
    <xf numFmtId="49" fontId="27" fillId="0" borderId="0" xfId="2" applyNumberFormat="1" applyFont="1" applyFill="1" applyBorder="1" applyAlignment="1">
      <alignment horizontal="center" vertical="center" wrapText="1"/>
    </xf>
    <xf numFmtId="0" fontId="0" fillId="5" borderId="7" xfId="0" applyFont="1" applyFill="1" applyBorder="1" applyAlignment="1">
      <alignment vertical="center"/>
    </xf>
    <xf numFmtId="0" fontId="6" fillId="0" borderId="0" xfId="0" applyFont="1" applyAlignment="1">
      <alignment horizontal="left" vertical="center" wrapText="1"/>
    </xf>
    <xf numFmtId="0" fontId="27" fillId="5" borderId="0" xfId="0" applyFont="1" applyFill="1" applyAlignment="1">
      <alignment horizontal="left" vertical="center"/>
    </xf>
    <xf numFmtId="0" fontId="0" fillId="0" borderId="10" xfId="0" applyFont="1" applyBorder="1" applyAlignment="1">
      <alignment vertical="center"/>
    </xf>
    <xf numFmtId="0" fontId="17" fillId="13" borderId="6" xfId="0" applyFont="1" applyFill="1" applyBorder="1" applyAlignment="1">
      <alignment horizontal="left" vertical="center"/>
    </xf>
    <xf numFmtId="0" fontId="8" fillId="13" borderId="0" xfId="0" applyFont="1" applyFill="1" applyAlignment="1">
      <alignment vertical="center"/>
    </xf>
    <xf numFmtId="0" fontId="8" fillId="13" borderId="0" xfId="0" applyFont="1" applyFill="1" applyAlignment="1">
      <alignment horizontal="left" vertical="center"/>
    </xf>
    <xf numFmtId="0" fontId="7" fillId="13" borderId="0" xfId="0" applyFont="1" applyFill="1" applyAlignment="1">
      <alignment vertical="center"/>
    </xf>
    <xf numFmtId="0" fontId="8" fillId="13" borderId="0" xfId="0" applyFont="1" applyFill="1" applyAlignment="1">
      <alignment vertical="center" wrapText="1"/>
    </xf>
    <xf numFmtId="0" fontId="8" fillId="13" borderId="7" xfId="0" applyFont="1" applyFill="1" applyBorder="1" applyAlignment="1">
      <alignment vertical="center"/>
    </xf>
    <xf numFmtId="0" fontId="35" fillId="0" borderId="0" xfId="0" applyFont="1" applyAlignment="1" applyProtection="1">
      <alignment vertical="center"/>
      <protection locked="0"/>
    </xf>
    <xf numFmtId="0" fontId="36" fillId="0" borderId="0" xfId="0" applyFont="1" applyAlignment="1" applyProtection="1">
      <alignment horizontal="left" vertical="center"/>
      <protection locked="0"/>
    </xf>
    <xf numFmtId="0" fontId="0" fillId="0" borderId="0" xfId="0" applyFont="1" applyAlignment="1" applyProtection="1">
      <alignment vertical="center"/>
      <protection locked="0"/>
    </xf>
    <xf numFmtId="0" fontId="0" fillId="5" borderId="0" xfId="0" applyFont="1" applyFill="1" applyAlignment="1" applyProtection="1">
      <alignment vertical="center"/>
      <protection locked="0"/>
    </xf>
    <xf numFmtId="0" fontId="0" fillId="0" borderId="0" xfId="0" quotePrefix="1" applyFont="1" applyAlignment="1" applyProtection="1">
      <alignment vertical="center"/>
      <protection locked="0"/>
    </xf>
    <xf numFmtId="0" fontId="0" fillId="4" borderId="0" xfId="0" applyFont="1" applyFill="1" applyAlignment="1" applyProtection="1">
      <alignment vertical="center"/>
      <protection locked="0"/>
    </xf>
    <xf numFmtId="0" fontId="2" fillId="5" borderId="0" xfId="0" applyFont="1" applyFill="1" applyAlignment="1">
      <alignment horizontal="center" vertical="center"/>
    </xf>
    <xf numFmtId="0" fontId="0" fillId="10" borderId="1" xfId="0" applyFont="1" applyFill="1" applyBorder="1" applyAlignment="1">
      <alignment horizontal="center" vertical="center"/>
    </xf>
    <xf numFmtId="0" fontId="0" fillId="5" borderId="0" xfId="0" applyFont="1" applyFill="1" applyAlignment="1">
      <alignment horizontal="center" vertical="center"/>
    </xf>
    <xf numFmtId="0" fontId="37" fillId="6" borderId="1" xfId="0" applyFont="1" applyFill="1" applyBorder="1" applyAlignment="1">
      <alignment horizontal="center" vertical="center" wrapText="1"/>
    </xf>
    <xf numFmtId="0" fontId="39" fillId="5" borderId="0" xfId="0" applyFont="1" applyFill="1" applyAlignment="1">
      <alignment vertical="center" wrapText="1"/>
    </xf>
    <xf numFmtId="0" fontId="0" fillId="3" borderId="1" xfId="0" applyFont="1" applyFill="1" applyBorder="1" applyAlignment="1" applyProtection="1">
      <alignment horizontal="center" vertical="center" wrapText="1"/>
      <protection locked="0"/>
    </xf>
    <xf numFmtId="14" fontId="0" fillId="3" borderId="1" xfId="0" applyNumberFormat="1" applyFont="1" applyFill="1" applyBorder="1" applyAlignment="1">
      <alignment vertical="center" wrapText="1"/>
    </xf>
    <xf numFmtId="0" fontId="0" fillId="3" borderId="1" xfId="0" applyFont="1" applyFill="1" applyBorder="1" applyAlignment="1">
      <alignment vertical="center" wrapText="1"/>
    </xf>
    <xf numFmtId="0" fontId="0" fillId="3" borderId="1" xfId="0" applyFont="1" applyFill="1" applyBorder="1" applyAlignment="1" applyProtection="1">
      <alignment vertical="center" wrapText="1"/>
      <protection locked="0"/>
    </xf>
    <xf numFmtId="49" fontId="0" fillId="3" borderId="1" xfId="0" applyNumberFormat="1" applyFont="1" applyFill="1" applyBorder="1" applyAlignment="1" applyProtection="1">
      <alignment vertical="center" wrapText="1"/>
      <protection locked="0"/>
    </xf>
    <xf numFmtId="49" fontId="0" fillId="3" borderId="1" xfId="0" applyNumberFormat="1" applyFont="1" applyFill="1" applyBorder="1" applyAlignment="1">
      <alignment vertical="center" wrapText="1"/>
    </xf>
    <xf numFmtId="9" fontId="0" fillId="3" borderId="1" xfId="0" applyNumberFormat="1" applyFont="1" applyFill="1" applyBorder="1" applyAlignment="1">
      <alignment vertical="center" wrapText="1"/>
    </xf>
    <xf numFmtId="0" fontId="0" fillId="3" borderId="1" xfId="0" quotePrefix="1" applyFont="1" applyFill="1" applyBorder="1" applyAlignment="1">
      <alignment vertical="center" wrapText="1"/>
    </xf>
    <xf numFmtId="0" fontId="0" fillId="5" borderId="0" xfId="0" applyFont="1" applyFill="1" applyAlignment="1" applyProtection="1">
      <alignment vertical="center" wrapText="1"/>
      <protection locked="0"/>
    </xf>
    <xf numFmtId="0" fontId="0" fillId="2" borderId="1" xfId="0" applyFont="1" applyFill="1" applyBorder="1" applyAlignment="1" applyProtection="1">
      <alignment horizontal="center" vertical="center"/>
      <protection locked="0"/>
    </xf>
    <xf numFmtId="14" fontId="0" fillId="2" borderId="1" xfId="0" applyNumberFormat="1" applyFont="1" applyFill="1" applyBorder="1" applyAlignment="1">
      <alignment vertical="center" wrapText="1"/>
    </xf>
    <xf numFmtId="0" fontId="0" fillId="2" borderId="1" xfId="0" applyFont="1" applyFill="1" applyBorder="1" applyAlignment="1">
      <alignment vertical="center" wrapText="1"/>
    </xf>
    <xf numFmtId="0" fontId="0" fillId="2" borderId="1" xfId="0" applyFont="1" applyFill="1" applyBorder="1" applyAlignment="1" applyProtection="1">
      <alignment vertical="center" wrapText="1"/>
      <protection locked="0"/>
    </xf>
    <xf numFmtId="49" fontId="0" fillId="2" borderId="1" xfId="0" applyNumberFormat="1" applyFont="1" applyFill="1" applyBorder="1" applyAlignment="1" applyProtection="1">
      <alignment vertical="center" wrapText="1"/>
      <protection locked="0"/>
    </xf>
    <xf numFmtId="49" fontId="0" fillId="2" borderId="1" xfId="0" applyNumberFormat="1" applyFont="1" applyFill="1" applyBorder="1" applyAlignment="1">
      <alignment vertical="center" wrapText="1"/>
    </xf>
    <xf numFmtId="9" fontId="0" fillId="2" borderId="1" xfId="0" applyNumberFormat="1" applyFont="1" applyFill="1" applyBorder="1" applyAlignment="1">
      <alignment vertical="center" wrapText="1"/>
    </xf>
    <xf numFmtId="0" fontId="0" fillId="2" borderId="1" xfId="0" quotePrefix="1" applyFont="1" applyFill="1" applyBorder="1" applyAlignment="1">
      <alignment vertical="center" wrapText="1"/>
    </xf>
    <xf numFmtId="0" fontId="40" fillId="5" borderId="0" xfId="0" applyFont="1" applyFill="1" applyAlignment="1">
      <alignment horizontal="centerContinuous" vertical="center" wrapText="1"/>
    </xf>
    <xf numFmtId="0" fontId="0" fillId="5" borderId="0" xfId="0" applyFont="1" applyFill="1" applyAlignment="1">
      <alignment horizontal="center" vertical="center" wrapText="1"/>
    </xf>
    <xf numFmtId="0" fontId="37" fillId="5" borderId="0" xfId="0" applyFont="1" applyFill="1" applyAlignment="1">
      <alignment horizontal="left" vertical="center"/>
    </xf>
    <xf numFmtId="0" fontId="41" fillId="5" borderId="0" xfId="0" applyFont="1" applyFill="1" applyAlignment="1">
      <alignment horizontal="left" vertical="center"/>
    </xf>
    <xf numFmtId="0" fontId="24" fillId="0" borderId="0" xfId="0" applyFont="1" applyAlignment="1" applyProtection="1">
      <alignment vertical="center"/>
      <protection locked="0"/>
    </xf>
    <xf numFmtId="0" fontId="0" fillId="11" borderId="0" xfId="0" applyFont="1" applyFill="1" applyAlignment="1">
      <alignment horizontal="center" vertical="center"/>
    </xf>
    <xf numFmtId="0" fontId="0" fillId="7" borderId="0" xfId="0" applyFont="1" applyFill="1" applyAlignment="1">
      <alignment horizontal="center" vertical="center"/>
    </xf>
    <xf numFmtId="0" fontId="6" fillId="0" borderId="0" xfId="0" applyFont="1" applyAlignment="1">
      <alignment horizontal="right" vertical="center"/>
    </xf>
    <xf numFmtId="0" fontId="0" fillId="8" borderId="0" xfId="0" applyFont="1" applyFill="1" applyAlignment="1">
      <alignment horizontal="center" vertical="center"/>
    </xf>
    <xf numFmtId="4" fontId="0" fillId="7" borderId="0" xfId="0" applyNumberFormat="1" applyFont="1" applyFill="1" applyAlignment="1">
      <alignment horizontal="center" vertical="center"/>
    </xf>
    <xf numFmtId="9" fontId="0" fillId="12" borderId="0" xfId="0" applyNumberFormat="1" applyFont="1" applyFill="1" applyAlignment="1">
      <alignment horizontal="center" vertical="center"/>
    </xf>
    <xf numFmtId="4" fontId="0" fillId="12" borderId="0" xfId="0" applyNumberFormat="1" applyFont="1" applyFill="1" applyAlignment="1">
      <alignment horizontal="center" vertical="center"/>
    </xf>
    <xf numFmtId="0" fontId="27" fillId="0" borderId="0" xfId="0" applyFont="1" applyAlignment="1">
      <alignment horizontal="left" vertical="center"/>
    </xf>
    <xf numFmtId="0" fontId="42" fillId="13" borderId="0" xfId="0" applyFont="1" applyFill="1" applyAlignment="1">
      <alignment horizontal="left" vertical="center"/>
    </xf>
    <xf numFmtId="0" fontId="8" fillId="13" borderId="0" xfId="0" applyFont="1" applyFill="1" applyAlignment="1">
      <alignment horizontal="center" vertical="center"/>
    </xf>
    <xf numFmtId="0" fontId="43" fillId="0" borderId="6" xfId="0" applyFont="1" applyBorder="1" applyAlignment="1">
      <alignment horizontal="centerContinuous" vertical="top" wrapText="1"/>
    </xf>
    <xf numFmtId="0" fontId="5" fillId="13" borderId="2" xfId="0" applyFont="1" applyFill="1" applyBorder="1" applyAlignment="1">
      <alignment horizontal="centerContinuous" vertical="center"/>
    </xf>
    <xf numFmtId="0" fontId="44" fillId="0" borderId="0" xfId="0" applyFont="1"/>
    <xf numFmtId="0" fontId="0" fillId="13" borderId="1" xfId="0" applyFont="1" applyFill="1" applyBorder="1" applyAlignment="1">
      <alignment vertical="center"/>
    </xf>
    <xf numFmtId="0" fontId="0" fillId="14" borderId="1" xfId="0" applyFont="1" applyFill="1" applyBorder="1" applyAlignment="1">
      <alignment vertical="center"/>
    </xf>
    <xf numFmtId="0" fontId="17" fillId="13" borderId="0" xfId="0" applyFont="1" applyFill="1" applyAlignment="1">
      <alignment horizontal="center" vertical="center" wrapText="1"/>
    </xf>
    <xf numFmtId="0" fontId="40" fillId="5" borderId="0" xfId="0" applyFont="1" applyFill="1" applyAlignment="1">
      <alignment horizontal="left" vertical="center" wrapText="1"/>
    </xf>
    <xf numFmtId="0" fontId="40" fillId="5" borderId="0" xfId="0" applyFont="1" applyFill="1" applyAlignment="1">
      <alignment horizontal="centerContinuous" vertical="center" shrinkToFit="1"/>
    </xf>
    <xf numFmtId="0" fontId="45" fillId="5" borderId="0" xfId="0" applyFont="1" applyFill="1" applyAlignment="1">
      <alignment horizontal="left" vertical="center"/>
    </xf>
    <xf numFmtId="0" fontId="19" fillId="0" borderId="0" xfId="0" applyFont="1" applyAlignment="1">
      <alignment horizontal="center"/>
    </xf>
    <xf numFmtId="0" fontId="20" fillId="0" borderId="0" xfId="0" applyFont="1" applyAlignment="1">
      <alignment horizontal="left" vertical="center"/>
    </xf>
    <xf numFmtId="0" fontId="12" fillId="5" borderId="0" xfId="0" applyFont="1" applyFill="1" applyAlignment="1">
      <alignment horizontal="left" vertical="center" wrapText="1"/>
    </xf>
    <xf numFmtId="0" fontId="12" fillId="5" borderId="7" xfId="0" applyFont="1" applyFill="1" applyBorder="1" applyAlignment="1">
      <alignment horizontal="left" vertical="center" wrapText="1"/>
    </xf>
    <xf numFmtId="49" fontId="4" fillId="9" borderId="0" xfId="2" applyNumberFormat="1" applyFont="1" applyFill="1" applyBorder="1" applyAlignment="1">
      <alignment horizontal="center" vertical="center" wrapText="1"/>
    </xf>
    <xf numFmtId="49" fontId="4" fillId="9" borderId="7" xfId="2" applyNumberFormat="1" applyFont="1" applyFill="1" applyBorder="1" applyAlignment="1">
      <alignment horizontal="center" vertical="center" wrapText="1"/>
    </xf>
  </cellXfs>
  <cellStyles count="4">
    <cellStyle name="Comma" xfId="1" builtinId="3"/>
    <cellStyle name="Comma 2" xfId="2" xr:uid="{7BE6FE9A-60D8-429B-B9F0-F1F710606CA4}"/>
    <cellStyle name="Normal" xfId="0" builtinId="0"/>
    <cellStyle name="Normal 2" xfId="3" xr:uid="{EA7AB984-173F-47E2-B650-1BEC7D01AE2D}"/>
  </cellStyles>
  <dxfs count="0"/>
  <tableStyles count="0" defaultTableStyle="TableStyleMedium2" defaultPivotStyle="PivotStyleLight16"/>
  <colors>
    <mruColors>
      <color rgb="FF00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571500</xdr:colOff>
      <xdr:row>2</xdr:row>
      <xdr:rowOff>88900</xdr:rowOff>
    </xdr:from>
    <xdr:to>
      <xdr:col>1</xdr:col>
      <xdr:colOff>2755900</xdr:colOff>
      <xdr:row>5</xdr:row>
      <xdr:rowOff>93701</xdr:rowOff>
    </xdr:to>
    <xdr:pic>
      <xdr:nvPicPr>
        <xdr:cNvPr id="2" name="Picture 1">
          <a:extLst>
            <a:ext uri="{FF2B5EF4-FFF2-40B4-BE49-F238E27FC236}">
              <a16:creationId xmlns:a16="http://schemas.microsoft.com/office/drawing/2014/main" id="{140A2A80-0E47-44D9-BDC6-9F3F10FBB42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393" t="24794" r="8745" b="17354"/>
        <a:stretch/>
      </xdr:blipFill>
      <xdr:spPr>
        <a:xfrm>
          <a:off x="203200" y="587375"/>
          <a:ext cx="2759075" cy="7445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50/Projects/A/Clients/PLN/PLN%20Budget/PLN%20budget%20forms/Lk200312-02-03-04"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2.168.1.50/Projects/Volumes/NURUL%20JOE/LKSEM2001PJ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exuscarbonfordevelopme.sharepoint.com/Working_HH/_KfW/_CEDAC/Final%20Report/CashFlow012001Anggara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kRp"/>
      <sheetName val="PkVal"/>
      <sheetName val="PkJtRp"/>
      <sheetName val="PkJtVal"/>
      <sheetName val="ByDkpRp"/>
      <sheetName val="ByDkpVal"/>
      <sheetName val="ByDkpJtRp"/>
      <sheetName val="ByDkpJtVal"/>
      <sheetName val="ByPinjRp"/>
      <sheetName val="ByPinj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_23"/>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hDeb00"/>
    </sheetNames>
    <sheetDataSet>
      <sheetData sheetId="0" refreshError="1"/>
    </sheetDataSet>
  </externalBook>
</externalLink>
</file>

<file path=xl/theme/theme1.xml><?xml version="1.0" encoding="utf-8"?>
<a:theme xmlns:a="http://schemas.openxmlformats.org/drawingml/2006/main" name="GoldStandard-theme">
  <a:themeElements>
    <a:clrScheme name="GS Color Palette">
      <a:dk1>
        <a:srgbClr val="323232"/>
      </a:dk1>
      <a:lt1>
        <a:srgbClr val="FFFFFF"/>
      </a:lt1>
      <a:dk2>
        <a:srgbClr val="323232"/>
      </a:dk2>
      <a:lt2>
        <a:srgbClr val="E6E5E5"/>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D3D4D6"/>
      </a:folHlink>
    </a:clrScheme>
    <a:fontScheme name="Consolas-Verdana">
      <a:majorFont>
        <a:latin typeface="Consolas" panose="020B0609020204030204"/>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Verdana" panose="020B060403050404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bodyPr anchor="t"/>
      <a:lstStyle>
        <a:defPPr>
          <a:defRPr smtClean="0"/>
        </a:defPPr>
      </a:lstStyle>
    </a:txDef>
  </a:objectDefaults>
  <a:extraClrSchemeLst/>
  <a:extLst>
    <a:ext uri="{05A4C25C-085E-4340-85A3-A5531E510DB2}">
      <thm15:themeFamily xmlns:thm15="http://schemas.microsoft.com/office/thememl/2012/main" name="GoldStandard-theme" id="{C3C0133F-91A4-A34E-8107-A847F79FECF6}" vid="{FF31AA08-87F0-7741-A8F4-7506A7B45B00}"/>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56C6-F30F-4DC1-9933-6436666F57D2}">
  <sheetPr codeName="Sheet1">
    <tabColor theme="4"/>
  </sheetPr>
  <dimension ref="A1:E19"/>
  <sheetViews>
    <sheetView showGridLines="0" tabSelected="1" topLeftCell="A5" workbookViewId="0">
      <selection activeCell="C17" sqref="C17:C18"/>
    </sheetView>
  </sheetViews>
  <sheetFormatPr defaultColWidth="8.69921875" defaultRowHeight="14.25" x14ac:dyDescent="0.2"/>
  <cols>
    <col min="1" max="1" width="1.69921875" customWidth="1"/>
    <col min="2" max="2" width="32.3984375" customWidth="1"/>
    <col min="3" max="3" width="53.09765625" customWidth="1"/>
    <col min="4" max="4" width="54.59765625" customWidth="1"/>
  </cols>
  <sheetData>
    <row r="1" spans="1:5" ht="20.100000000000001" customHeight="1" x14ac:dyDescent="0.2">
      <c r="A1" s="31"/>
      <c r="B1" s="31"/>
      <c r="C1" s="31"/>
    </row>
    <row r="2" spans="1:5" ht="20.100000000000001" customHeight="1" x14ac:dyDescent="0.2">
      <c r="A2" s="31"/>
      <c r="B2" s="31"/>
      <c r="C2" s="31"/>
    </row>
    <row r="3" spans="1:5" ht="20.100000000000001" customHeight="1" x14ac:dyDescent="0.2">
      <c r="A3" s="31"/>
      <c r="B3" s="147"/>
      <c r="C3" s="31"/>
    </row>
    <row r="4" spans="1:5" ht="20.100000000000001" customHeight="1" x14ac:dyDescent="0.2">
      <c r="A4" s="31"/>
      <c r="B4" s="147"/>
      <c r="C4" s="148"/>
    </row>
    <row r="5" spans="1:5" ht="20.100000000000001" customHeight="1" x14ac:dyDescent="0.2">
      <c r="A5" s="31"/>
      <c r="B5" s="147"/>
      <c r="C5" s="148"/>
    </row>
    <row r="6" spans="1:5" ht="20.100000000000001" customHeight="1" x14ac:dyDescent="0.2">
      <c r="A6" s="31"/>
      <c r="B6" s="147"/>
      <c r="C6" s="148"/>
    </row>
    <row r="7" spans="1:5" ht="42" customHeight="1" x14ac:dyDescent="0.3">
      <c r="A7" s="31"/>
      <c r="B7" s="140" t="s">
        <v>292</v>
      </c>
      <c r="C7" s="31"/>
    </row>
    <row r="8" spans="1:5" ht="20.100000000000001" customHeight="1" x14ac:dyDescent="0.2">
      <c r="A8" s="31"/>
      <c r="B8" s="31" t="s">
        <v>296</v>
      </c>
      <c r="C8" s="31"/>
    </row>
    <row r="9" spans="1:5" ht="20.100000000000001" customHeight="1" x14ac:dyDescent="0.2">
      <c r="A9" s="31"/>
      <c r="B9" s="31" t="s">
        <v>297</v>
      </c>
      <c r="C9" s="31"/>
    </row>
    <row r="10" spans="1:5" ht="20.100000000000001" customHeight="1" x14ac:dyDescent="0.2">
      <c r="B10" t="s">
        <v>290</v>
      </c>
    </row>
    <row r="11" spans="1:5" ht="20.100000000000001" customHeight="1" x14ac:dyDescent="0.2">
      <c r="B11" t="s">
        <v>291</v>
      </c>
      <c r="C11" s="1"/>
      <c r="D11" s="3"/>
      <c r="E11" s="1"/>
    </row>
    <row r="12" spans="1:5" ht="20.100000000000001" customHeight="1" x14ac:dyDescent="0.2"/>
    <row r="14" spans="1:5" ht="19.5" x14ac:dyDescent="0.2">
      <c r="B14" s="139" t="s">
        <v>0</v>
      </c>
      <c r="C14" s="139"/>
      <c r="D14" s="139"/>
      <c r="E14" s="139"/>
    </row>
    <row r="15" spans="1:5" x14ac:dyDescent="0.2">
      <c r="B15" s="4" t="s">
        <v>1</v>
      </c>
      <c r="C15" s="5" t="s">
        <v>2</v>
      </c>
      <c r="D15" s="4"/>
      <c r="E15" s="4"/>
    </row>
    <row r="16" spans="1:5" x14ac:dyDescent="0.2">
      <c r="B16" s="6" t="s">
        <v>3</v>
      </c>
      <c r="C16" s="7" t="s">
        <v>4</v>
      </c>
      <c r="D16" s="6"/>
      <c r="E16" s="6"/>
    </row>
    <row r="17" spans="2:5" x14ac:dyDescent="0.2">
      <c r="B17" s="4" t="s">
        <v>5</v>
      </c>
      <c r="C17" s="8" t="s">
        <v>298</v>
      </c>
      <c r="D17" s="4"/>
      <c r="E17" s="4"/>
    </row>
    <row r="18" spans="2:5" x14ac:dyDescent="0.2">
      <c r="B18" s="6" t="s">
        <v>6</v>
      </c>
      <c r="C18" s="9">
        <v>44683</v>
      </c>
      <c r="D18" s="6"/>
      <c r="E18" s="6"/>
    </row>
    <row r="19" spans="2:5" x14ac:dyDescent="0.2">
      <c r="B19" s="2"/>
      <c r="C19" s="1"/>
      <c r="D19" s="3"/>
      <c r="E19" s="1"/>
    </row>
  </sheetData>
  <mergeCells count="2">
    <mergeCell ref="B3:B6"/>
    <mergeCell ref="C4:C6"/>
  </mergeCells>
  <pageMargins left="0.7" right="0.7" top="0.75" bottom="0.75" header="0.3" footer="0.3"/>
  <pageSetup paperSize="9"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B68A8-B34D-4E62-8CF6-DA9125962812}">
  <sheetPr codeName="Sheet2">
    <tabColor theme="6"/>
  </sheetPr>
  <dimension ref="A1:Z51"/>
  <sheetViews>
    <sheetView showGridLines="0" zoomScale="85" zoomScaleNormal="85" workbookViewId="0">
      <pane xSplit="3" ySplit="5" topLeftCell="D26" activePane="bottomRight" state="frozen"/>
      <selection activeCell="D10" sqref="D10"/>
      <selection pane="topRight" activeCell="D10" sqref="D10"/>
      <selection pane="bottomLeft" activeCell="D10" sqref="D10"/>
      <selection pane="bottomRight" activeCell="C5" sqref="C5"/>
    </sheetView>
  </sheetViews>
  <sheetFormatPr defaultColWidth="8.8984375" defaultRowHeight="14.25" x14ac:dyDescent="0.2"/>
  <cols>
    <col min="1" max="1" width="1.3984375" style="15" customWidth="1"/>
    <col min="2" max="2" width="4.3984375" style="15" customWidth="1"/>
    <col min="3" max="3" width="4.69921875" style="70" customWidth="1"/>
    <col min="4" max="4" width="31.8984375" style="39" customWidth="1"/>
    <col min="5" max="5" width="8.59765625" style="39" customWidth="1"/>
    <col min="6" max="6" width="11.09765625" style="39" customWidth="1"/>
    <col min="7" max="14" width="5" style="39" customWidth="1"/>
    <col min="15" max="16" width="6" style="39" customWidth="1"/>
    <col min="17" max="17" width="9.59765625" style="10" customWidth="1"/>
    <col min="18" max="18" width="0.69921875" style="10" customWidth="1"/>
    <col min="19" max="19" width="9.59765625" style="39" customWidth="1"/>
    <col min="20" max="20" width="4.09765625" style="39" customWidth="1"/>
    <col min="21" max="24" width="5.296875" style="39" customWidth="1"/>
    <col min="25" max="25" width="2.296875" style="51" customWidth="1"/>
    <col min="26" max="26" width="47" style="20" customWidth="1"/>
    <col min="27" max="16384" width="8.8984375" style="10"/>
  </cols>
  <sheetData>
    <row r="1" spans="1:26" x14ac:dyDescent="0.2">
      <c r="A1" s="10">
        <f>MAX(A8:A631)-COUNT(A8:A631)</f>
        <v>371</v>
      </c>
      <c r="B1" s="10"/>
      <c r="C1" s="32"/>
      <c r="D1" s="33"/>
      <c r="E1" s="34" t="s">
        <v>7</v>
      </c>
      <c r="F1" s="33" t="s">
        <v>8</v>
      </c>
      <c r="G1" s="33"/>
      <c r="H1" s="33"/>
      <c r="I1" s="33"/>
      <c r="J1" s="35"/>
      <c r="K1" s="33"/>
      <c r="L1" s="36"/>
      <c r="M1" s="33"/>
      <c r="N1" s="33"/>
      <c r="O1" s="37"/>
      <c r="P1" s="33"/>
      <c r="Q1" s="23"/>
      <c r="R1" s="23"/>
      <c r="S1" s="33"/>
      <c r="T1" s="33"/>
      <c r="U1" s="71"/>
      <c r="Z1" s="72"/>
    </row>
    <row r="2" spans="1:26" x14ac:dyDescent="0.2">
      <c r="C2" s="38"/>
      <c r="D2" s="39" t="str">
        <f>"# of Qs: "&amp;MAX(C:C)</f>
        <v># of Qs: 14</v>
      </c>
      <c r="E2" s="25" t="s">
        <v>9</v>
      </c>
      <c r="F2" s="39" t="s">
        <v>10</v>
      </c>
      <c r="J2" s="40"/>
      <c r="L2" s="41"/>
      <c r="N2" s="40"/>
      <c r="O2" s="42"/>
      <c r="P2" s="43"/>
      <c r="Q2" s="30" t="s">
        <v>11</v>
      </c>
      <c r="S2" s="39" t="s">
        <v>12</v>
      </c>
      <c r="U2" s="73"/>
      <c r="Z2" s="72"/>
    </row>
    <row r="3" spans="1:26" ht="15" x14ac:dyDescent="0.2">
      <c r="C3" s="44"/>
      <c r="D3" s="45" t="s">
        <v>13</v>
      </c>
      <c r="E3" s="46" t="s">
        <v>14</v>
      </c>
      <c r="F3" s="47" t="s">
        <v>15</v>
      </c>
      <c r="G3" s="48"/>
      <c r="H3" s="48"/>
      <c r="I3" s="48"/>
      <c r="J3" s="43"/>
      <c r="K3" s="48"/>
      <c r="L3" s="41"/>
      <c r="M3" s="48"/>
      <c r="O3" s="49"/>
      <c r="P3" s="43"/>
      <c r="U3" s="73"/>
      <c r="Z3" s="72"/>
    </row>
    <row r="4" spans="1:26" customFormat="1" ht="15" x14ac:dyDescent="0.2">
      <c r="C4" s="50"/>
      <c r="D4" s="45" t="s">
        <v>16</v>
      </c>
      <c r="E4" s="46" t="s">
        <v>17</v>
      </c>
      <c r="F4" s="51"/>
      <c r="G4" s="51"/>
      <c r="H4" s="51"/>
      <c r="I4" s="51"/>
      <c r="J4" s="51"/>
      <c r="K4" s="51"/>
      <c r="L4" s="51"/>
      <c r="M4" s="51"/>
      <c r="N4" s="39"/>
      <c r="O4" s="51"/>
      <c r="P4" s="43"/>
      <c r="S4" s="51"/>
      <c r="T4" s="51"/>
      <c r="U4" s="74"/>
      <c r="V4" s="51"/>
      <c r="W4" s="51"/>
      <c r="X4" s="51"/>
      <c r="Y4" s="51"/>
      <c r="Z4" s="72"/>
    </row>
    <row r="5" spans="1:26" s="18" customFormat="1" ht="47.25" customHeight="1" x14ac:dyDescent="0.3">
      <c r="A5" s="17"/>
      <c r="B5" s="17"/>
      <c r="C5" s="138" t="s">
        <v>18</v>
      </c>
      <c r="D5" s="52"/>
      <c r="E5" s="52"/>
      <c r="F5" s="52"/>
      <c r="G5" s="52"/>
      <c r="H5" s="52"/>
      <c r="I5" s="52"/>
      <c r="J5" s="53"/>
      <c r="K5" s="53"/>
      <c r="L5" s="53"/>
      <c r="M5" s="53"/>
      <c r="N5" s="53"/>
      <c r="O5" s="53"/>
      <c r="P5" s="53"/>
      <c r="Q5" s="21"/>
      <c r="R5" s="21"/>
      <c r="S5" s="52"/>
      <c r="T5" s="52"/>
      <c r="U5" s="74"/>
      <c r="V5" s="52"/>
      <c r="W5" s="52"/>
      <c r="X5" s="52"/>
      <c r="Y5" s="22"/>
      <c r="Z5" s="75" t="s">
        <v>19</v>
      </c>
    </row>
    <row r="6" spans="1:26" ht="6" customHeight="1" x14ac:dyDescent="0.2">
      <c r="C6" s="44"/>
      <c r="U6" s="73"/>
      <c r="Z6" s="76" t="s">
        <v>20</v>
      </c>
    </row>
    <row r="7" spans="1:26" ht="6" customHeight="1" x14ac:dyDescent="0.2">
      <c r="C7" s="54"/>
      <c r="D7" s="55"/>
      <c r="E7" s="56"/>
      <c r="F7" s="55"/>
      <c r="G7" s="55"/>
      <c r="H7" s="55"/>
      <c r="I7" s="55"/>
      <c r="J7" s="55"/>
      <c r="K7" s="55"/>
      <c r="L7" s="55"/>
      <c r="M7" s="55"/>
      <c r="N7" s="55"/>
      <c r="O7" s="41"/>
      <c r="P7" s="41"/>
      <c r="Q7" s="11"/>
      <c r="R7" s="12"/>
      <c r="S7" s="41"/>
      <c r="T7" s="77"/>
      <c r="U7" s="78"/>
      <c r="V7" s="66"/>
      <c r="W7" s="66"/>
      <c r="X7" s="66"/>
      <c r="Z7" s="76" t="s">
        <v>20</v>
      </c>
    </row>
    <row r="8" spans="1:26" x14ac:dyDescent="0.2">
      <c r="A8" s="16">
        <v>1</v>
      </c>
      <c r="B8" s="16">
        <v>1</v>
      </c>
      <c r="C8" s="57">
        <v>1</v>
      </c>
      <c r="D8" s="58" t="s">
        <v>21</v>
      </c>
      <c r="E8" s="59" t="s">
        <v>11</v>
      </c>
      <c r="F8" s="58"/>
      <c r="G8" s="58"/>
      <c r="H8" s="58"/>
      <c r="I8" s="58"/>
      <c r="J8" s="58"/>
      <c r="K8" s="58"/>
      <c r="L8" s="41"/>
      <c r="M8" s="41"/>
      <c r="N8" s="41"/>
      <c r="O8" s="41"/>
      <c r="P8" s="41"/>
      <c r="Q8" s="11"/>
      <c r="R8" s="12"/>
      <c r="S8" s="41"/>
      <c r="T8" s="77"/>
      <c r="U8" s="78"/>
      <c r="V8" s="66"/>
      <c r="W8" s="66"/>
      <c r="X8" s="66"/>
      <c r="Z8" s="2" t="s">
        <v>20</v>
      </c>
    </row>
    <row r="9" spans="1:26" x14ac:dyDescent="0.2">
      <c r="A9" s="16">
        <v>2</v>
      </c>
      <c r="B9" s="16">
        <v>2</v>
      </c>
      <c r="C9" s="57">
        <f>IF(D9&lt;&gt;"",_xlfn.AGGREGATE(4,5,$C$8:C8)+1,"")</f>
        <v>2</v>
      </c>
      <c r="D9" s="58" t="s">
        <v>22</v>
      </c>
      <c r="E9" s="59" t="s">
        <v>11</v>
      </c>
      <c r="F9" s="58"/>
      <c r="G9" s="58"/>
      <c r="H9" s="58"/>
      <c r="I9" s="58"/>
      <c r="J9" s="58"/>
      <c r="K9" s="58"/>
      <c r="L9" s="41"/>
      <c r="M9" s="41"/>
      <c r="N9" s="41"/>
      <c r="O9" s="41"/>
      <c r="P9" s="41"/>
      <c r="Q9" s="11"/>
      <c r="R9" s="12"/>
      <c r="S9" s="41"/>
      <c r="T9" s="77"/>
      <c r="U9" s="78"/>
      <c r="V9" s="66"/>
      <c r="W9" s="66"/>
      <c r="X9" s="66"/>
      <c r="Z9" s="2" t="s">
        <v>20</v>
      </c>
    </row>
    <row r="10" spans="1:26" x14ac:dyDescent="0.2">
      <c r="A10" s="16">
        <v>3</v>
      </c>
      <c r="B10" s="16">
        <v>3</v>
      </c>
      <c r="C10" s="57">
        <f>IF(D10&lt;&gt;"",_xlfn.AGGREGATE(4,5,$C$8:C9)+1,"")</f>
        <v>3</v>
      </c>
      <c r="D10" s="58" t="s">
        <v>23</v>
      </c>
      <c r="E10" s="59" t="s">
        <v>11</v>
      </c>
      <c r="F10" s="58"/>
      <c r="G10" s="58"/>
      <c r="H10" s="58"/>
      <c r="I10" s="58"/>
      <c r="J10" s="58"/>
      <c r="K10" s="58"/>
      <c r="L10" s="41"/>
      <c r="M10" s="41"/>
      <c r="N10" s="41"/>
      <c r="O10" s="41"/>
      <c r="P10" s="41"/>
      <c r="Q10" s="11"/>
      <c r="R10" s="12"/>
      <c r="S10" s="41"/>
      <c r="T10" s="77"/>
      <c r="U10" s="78"/>
      <c r="V10" s="66"/>
      <c r="W10" s="66"/>
      <c r="X10" s="66"/>
      <c r="Z10" s="2" t="s">
        <v>20</v>
      </c>
    </row>
    <row r="11" spans="1:26" x14ac:dyDescent="0.2">
      <c r="A11" s="16">
        <v>4</v>
      </c>
      <c r="B11" s="16">
        <v>4</v>
      </c>
      <c r="C11" s="57">
        <f>IF(D11&lt;&gt;"",_xlfn.AGGREGATE(4,5,$C$8:C10)+1,"")</f>
        <v>4</v>
      </c>
      <c r="D11" s="58" t="s">
        <v>24</v>
      </c>
      <c r="E11" s="59" t="s">
        <v>11</v>
      </c>
      <c r="F11" s="41"/>
      <c r="G11" s="41"/>
      <c r="H11" s="41"/>
      <c r="I11" s="41"/>
      <c r="J11" s="41"/>
      <c r="K11" s="41"/>
      <c r="L11" s="41"/>
      <c r="M11" s="41"/>
      <c r="N11" s="41"/>
      <c r="O11" s="41"/>
      <c r="P11" s="41"/>
      <c r="Q11" s="11"/>
      <c r="R11" s="12"/>
      <c r="S11" s="41"/>
      <c r="T11" s="41"/>
      <c r="U11" s="78"/>
      <c r="V11" s="66"/>
      <c r="W11" s="66"/>
      <c r="X11" s="66"/>
      <c r="Z11" s="2" t="s">
        <v>20</v>
      </c>
    </row>
    <row r="12" spans="1:26" x14ac:dyDescent="0.2">
      <c r="A12" s="16">
        <v>5</v>
      </c>
      <c r="B12" s="16">
        <v>5</v>
      </c>
      <c r="C12" s="57">
        <f>IF(D12&lt;&gt;"",_xlfn.AGGREGATE(4,5,$C$8:C11)+1,"")</f>
        <v>5</v>
      </c>
      <c r="D12" s="58" t="s">
        <v>25</v>
      </c>
      <c r="E12" s="58"/>
      <c r="F12" s="41"/>
      <c r="G12" s="41"/>
      <c r="H12" s="41"/>
      <c r="I12" s="41"/>
      <c r="J12" s="41"/>
      <c r="K12" s="41"/>
      <c r="L12" s="41" t="s">
        <v>26</v>
      </c>
      <c r="M12" s="59" t="s">
        <v>11</v>
      </c>
      <c r="N12" s="41"/>
      <c r="O12" s="41"/>
      <c r="P12" s="41" t="s">
        <v>27</v>
      </c>
      <c r="Q12" s="24" t="s">
        <v>11</v>
      </c>
      <c r="R12" s="12"/>
      <c r="S12" s="41"/>
      <c r="T12" s="41"/>
      <c r="U12" s="78"/>
      <c r="V12" s="66"/>
      <c r="W12" s="66"/>
      <c r="X12" s="66"/>
      <c r="Z12" s="2" t="s">
        <v>20</v>
      </c>
    </row>
    <row r="13" spans="1:26" x14ac:dyDescent="0.2">
      <c r="A13" s="16">
        <v>6</v>
      </c>
      <c r="B13" s="16">
        <v>6</v>
      </c>
      <c r="C13" s="57">
        <f>IF(D13&lt;&gt;"",_xlfn.AGGREGATE(4,5,$C$8:C12)+1,"")</f>
        <v>6</v>
      </c>
      <c r="D13" s="41" t="s">
        <v>28</v>
      </c>
      <c r="E13" s="41"/>
      <c r="F13" s="41"/>
      <c r="G13" s="41"/>
      <c r="H13" s="41"/>
      <c r="I13" s="41"/>
      <c r="J13" s="41"/>
      <c r="K13" s="41"/>
      <c r="L13" s="41"/>
      <c r="M13" s="41"/>
      <c r="N13" s="41"/>
      <c r="O13" s="41"/>
      <c r="P13" s="41"/>
      <c r="Q13" s="11"/>
      <c r="R13" s="12"/>
      <c r="S13" s="41"/>
      <c r="T13" s="79"/>
      <c r="U13" s="80"/>
      <c r="V13" s="81"/>
      <c r="W13" s="81"/>
      <c r="X13" s="81"/>
      <c r="Z13" s="82" t="s">
        <v>29</v>
      </c>
    </row>
    <row r="14" spans="1:26" x14ac:dyDescent="0.2">
      <c r="A14" s="16">
        <v>7</v>
      </c>
      <c r="B14" s="16" t="s">
        <v>30</v>
      </c>
      <c r="C14" s="57" t="str">
        <f>IF(D14&lt;&gt;"",_xlfn.AGGREGATE(4,5,$C$8:C13)+1,"")</f>
        <v/>
      </c>
      <c r="D14" s="60"/>
      <c r="E14" s="41" t="s">
        <v>31</v>
      </c>
      <c r="F14" s="41"/>
      <c r="G14" s="41"/>
      <c r="H14" s="41"/>
      <c r="I14" s="41"/>
      <c r="J14" s="41"/>
      <c r="K14" s="41"/>
      <c r="L14" s="55"/>
      <c r="M14" s="41"/>
      <c r="N14" s="41"/>
      <c r="O14" s="41"/>
      <c r="P14" s="41"/>
      <c r="Q14" s="25" t="s">
        <v>9</v>
      </c>
      <c r="R14" s="26"/>
      <c r="S14" s="79"/>
      <c r="T14" s="79"/>
      <c r="U14" s="80"/>
      <c r="V14" s="81"/>
      <c r="W14" s="81"/>
      <c r="X14" s="81"/>
      <c r="Z14" s="2" t="s">
        <v>29</v>
      </c>
    </row>
    <row r="15" spans="1:26" x14ac:dyDescent="0.2">
      <c r="A15" s="16">
        <v>8</v>
      </c>
      <c r="B15" s="16" t="s">
        <v>30</v>
      </c>
      <c r="C15" s="57" t="str">
        <f>IF(D15&lt;&gt;"",_xlfn.AGGREGATE(4,5,$C$8:C14)+1,"")</f>
        <v/>
      </c>
      <c r="D15" s="60"/>
      <c r="E15" s="41" t="s">
        <v>32</v>
      </c>
      <c r="F15" s="41"/>
      <c r="G15" s="41"/>
      <c r="H15" s="41"/>
      <c r="I15" s="41"/>
      <c r="J15" s="41"/>
      <c r="K15" s="41"/>
      <c r="L15" s="55"/>
      <c r="M15" s="41"/>
      <c r="N15" s="41"/>
      <c r="O15" s="41"/>
      <c r="P15" s="41"/>
      <c r="Q15" s="25" t="s">
        <v>9</v>
      </c>
      <c r="R15" s="26"/>
      <c r="S15" s="79"/>
      <c r="T15" s="79"/>
      <c r="U15" s="80"/>
      <c r="V15" s="81"/>
      <c r="W15" s="81"/>
      <c r="X15" s="81"/>
      <c r="Z15" s="2" t="s">
        <v>29</v>
      </c>
    </row>
    <row r="16" spans="1:26" x14ac:dyDescent="0.2">
      <c r="A16" s="16">
        <v>9</v>
      </c>
      <c r="B16" s="16" t="s">
        <v>30</v>
      </c>
      <c r="C16" s="57" t="str">
        <f>IF(D16&lt;&gt;"",_xlfn.AGGREGATE(4,5,$C$8:C15)+1,"")</f>
        <v/>
      </c>
      <c r="D16" s="60"/>
      <c r="E16" s="41" t="s">
        <v>33</v>
      </c>
      <c r="F16" s="41"/>
      <c r="G16" s="41"/>
      <c r="H16" s="41"/>
      <c r="I16" s="41"/>
      <c r="J16" s="41"/>
      <c r="K16" s="41"/>
      <c r="L16" s="55"/>
      <c r="M16" s="41"/>
      <c r="N16" s="41"/>
      <c r="O16" s="41"/>
      <c r="P16" s="41"/>
      <c r="Q16" s="25" t="s">
        <v>9</v>
      </c>
      <c r="R16" s="26"/>
      <c r="S16" s="79"/>
      <c r="T16" s="79"/>
      <c r="U16" s="80"/>
      <c r="V16" s="81"/>
      <c r="W16" s="81"/>
      <c r="X16" s="81"/>
      <c r="Z16" s="2" t="s">
        <v>29</v>
      </c>
    </row>
    <row r="17" spans="1:26" x14ac:dyDescent="0.2">
      <c r="A17" s="16">
        <v>10</v>
      </c>
      <c r="B17" s="16" t="s">
        <v>30</v>
      </c>
      <c r="C17" s="57" t="str">
        <f>IF(D17&lt;&gt;"",_xlfn.AGGREGATE(4,5,$C$8:C16)+1,"")</f>
        <v/>
      </c>
      <c r="D17" s="60"/>
      <c r="E17" s="41"/>
      <c r="F17" s="41"/>
      <c r="G17" s="41"/>
      <c r="H17" s="41"/>
      <c r="I17" s="41"/>
      <c r="J17" s="41"/>
      <c r="K17" s="41"/>
      <c r="L17" s="55"/>
      <c r="M17" s="41"/>
      <c r="N17" s="41"/>
      <c r="O17" s="41"/>
      <c r="P17" s="41"/>
      <c r="Q17" s="11"/>
      <c r="R17" s="12"/>
      <c r="S17" s="79"/>
      <c r="T17" s="79"/>
      <c r="U17" s="80"/>
      <c r="V17" s="81"/>
      <c r="W17" s="81"/>
      <c r="X17" s="81"/>
      <c r="Z17" s="2" t="s">
        <v>29</v>
      </c>
    </row>
    <row r="18" spans="1:26" x14ac:dyDescent="0.2">
      <c r="A18" s="16">
        <v>11</v>
      </c>
      <c r="B18" s="16" t="s">
        <v>34</v>
      </c>
      <c r="C18" s="89" t="s">
        <v>34</v>
      </c>
      <c r="D18" s="90"/>
      <c r="E18" s="90"/>
      <c r="F18" s="91"/>
      <c r="G18" s="91"/>
      <c r="H18" s="91"/>
      <c r="I18" s="91"/>
      <c r="J18" s="91"/>
      <c r="K18" s="91"/>
      <c r="L18" s="90"/>
      <c r="M18" s="90"/>
      <c r="N18" s="90"/>
      <c r="O18" s="90"/>
      <c r="P18" s="90"/>
      <c r="Q18" s="92"/>
      <c r="R18" s="92"/>
      <c r="S18" s="90"/>
      <c r="T18" s="93"/>
      <c r="U18" s="94"/>
      <c r="V18" s="83"/>
      <c r="W18" s="83"/>
      <c r="X18" s="83"/>
      <c r="Z18" s="2" t="s">
        <v>20</v>
      </c>
    </row>
    <row r="19" spans="1:26" ht="75.75" customHeight="1" x14ac:dyDescent="0.2">
      <c r="A19" s="16">
        <v>12</v>
      </c>
      <c r="B19" s="16"/>
      <c r="C19" s="61"/>
      <c r="D19" s="151" t="s">
        <v>35</v>
      </c>
      <c r="E19" s="151"/>
      <c r="F19" s="151"/>
      <c r="G19" s="151"/>
      <c r="H19" s="151"/>
      <c r="I19" s="151"/>
      <c r="J19" s="151"/>
      <c r="K19" s="151"/>
      <c r="L19" s="151"/>
      <c r="M19" s="151"/>
      <c r="N19" s="151"/>
      <c r="O19" s="151"/>
      <c r="P19" s="151"/>
      <c r="Q19" s="151"/>
      <c r="R19" s="151"/>
      <c r="S19" s="151"/>
      <c r="T19" s="151"/>
      <c r="U19" s="152"/>
      <c r="V19" s="84"/>
      <c r="W19" s="84"/>
      <c r="X19" s="84"/>
      <c r="Z19" s="2" t="s">
        <v>20</v>
      </c>
    </row>
    <row r="20" spans="1:26" x14ac:dyDescent="0.2">
      <c r="A20" s="16">
        <v>13</v>
      </c>
      <c r="B20" s="16">
        <v>7</v>
      </c>
      <c r="C20" s="57">
        <f>IF(D20&lt;&gt;"",_xlfn.AGGREGATE(4,5,$C$8:C19)+1,"")</f>
        <v>7</v>
      </c>
      <c r="D20" s="60" t="s">
        <v>36</v>
      </c>
      <c r="E20" s="41"/>
      <c r="F20" s="41"/>
      <c r="G20" s="41"/>
      <c r="H20" s="41"/>
      <c r="I20" s="41"/>
      <c r="J20" s="41"/>
      <c r="K20" s="41"/>
      <c r="L20" s="55"/>
      <c r="M20" s="41"/>
      <c r="N20" s="41"/>
      <c r="O20" s="41"/>
      <c r="P20" s="41"/>
      <c r="Q20" s="11"/>
      <c r="R20" s="12"/>
      <c r="S20" s="79"/>
      <c r="T20" s="79"/>
      <c r="U20" s="80"/>
      <c r="V20" s="81"/>
      <c r="W20" s="81"/>
      <c r="X20" s="81"/>
      <c r="Z20" s="2" t="s">
        <v>20</v>
      </c>
    </row>
    <row r="21" spans="1:26" ht="15" x14ac:dyDescent="0.2">
      <c r="A21" s="16">
        <v>14</v>
      </c>
      <c r="B21" s="16" t="s">
        <v>30</v>
      </c>
      <c r="C21" s="57" t="str">
        <f>IF(D21&lt;&gt;"",_xlfn.AGGREGATE(4,5,$C$8:C20)+1,"")</f>
        <v/>
      </c>
      <c r="D21" s="60"/>
      <c r="E21" s="41" t="s">
        <v>37</v>
      </c>
      <c r="O21" s="41"/>
      <c r="P21" s="41"/>
      <c r="Q21" s="27" t="s">
        <v>7</v>
      </c>
      <c r="R21" s="28"/>
      <c r="T21" s="79"/>
      <c r="U21" s="80"/>
      <c r="V21" s="81"/>
      <c r="W21" s="81"/>
      <c r="X21" s="81"/>
      <c r="Z21" s="2" t="s">
        <v>20</v>
      </c>
    </row>
    <row r="22" spans="1:26" ht="15" x14ac:dyDescent="0.2">
      <c r="A22" s="16">
        <v>15</v>
      </c>
      <c r="B22" s="16" t="s">
        <v>30</v>
      </c>
      <c r="C22" s="57" t="str">
        <f>IF(D22&lt;&gt;"",_xlfn.AGGREGATE(4,5,$C$8:C21)+1,"")</f>
        <v/>
      </c>
      <c r="D22" s="60"/>
      <c r="E22" s="41" t="s">
        <v>38</v>
      </c>
      <c r="F22" s="62"/>
      <c r="G22" s="62"/>
      <c r="H22" s="62"/>
      <c r="I22" s="62"/>
      <c r="J22" s="62"/>
      <c r="K22" s="62"/>
      <c r="O22" s="41"/>
      <c r="P22" s="41"/>
      <c r="Q22" s="27" t="s">
        <v>7</v>
      </c>
      <c r="R22" s="28"/>
      <c r="T22" s="79"/>
      <c r="U22" s="80"/>
      <c r="V22" s="81"/>
      <c r="W22" s="81"/>
      <c r="X22" s="81"/>
      <c r="Z22" s="2" t="s">
        <v>20</v>
      </c>
    </row>
    <row r="23" spans="1:26" x14ac:dyDescent="0.2">
      <c r="A23" s="16">
        <v>16</v>
      </c>
      <c r="B23" s="16">
        <v>8</v>
      </c>
      <c r="C23" s="57">
        <f>IF(D23&lt;&gt;"",_xlfn.AGGREGATE(4,5,$C$8:C22)+1,"")</f>
        <v>8</v>
      </c>
      <c r="D23" s="58" t="s">
        <v>39</v>
      </c>
      <c r="F23" s="51"/>
      <c r="G23" s="51"/>
      <c r="H23" s="51"/>
      <c r="I23" s="51"/>
      <c r="J23" s="51"/>
      <c r="K23" s="51"/>
      <c r="L23" s="62"/>
      <c r="M23" s="41"/>
      <c r="N23" s="41"/>
      <c r="O23" s="41"/>
      <c r="P23" s="41"/>
      <c r="Q23" s="24" t="s">
        <v>11</v>
      </c>
      <c r="R23" s="12"/>
      <c r="S23" s="41"/>
      <c r="T23" s="77"/>
      <c r="U23" s="78"/>
      <c r="V23" s="66"/>
      <c r="W23" s="66"/>
      <c r="X23" s="66"/>
      <c r="Z23" s="2" t="s">
        <v>20</v>
      </c>
    </row>
    <row r="24" spans="1:26" x14ac:dyDescent="0.2">
      <c r="A24" s="16">
        <v>17</v>
      </c>
      <c r="B24" s="16">
        <v>9</v>
      </c>
      <c r="C24" s="57">
        <f>IF(D24&lt;&gt;"",_xlfn.AGGREGATE(4,5,$C$8:C23)+1,"")</f>
        <v>9</v>
      </c>
      <c r="D24" s="41" t="s">
        <v>40</v>
      </c>
      <c r="E24" s="41"/>
      <c r="F24" s="41"/>
      <c r="G24" s="41"/>
      <c r="H24" s="41"/>
      <c r="I24" s="41"/>
      <c r="J24" s="41"/>
      <c r="K24" s="41"/>
      <c r="M24" s="41"/>
      <c r="P24" s="41"/>
      <c r="Q24" s="11"/>
      <c r="R24" s="12"/>
      <c r="S24" s="41"/>
      <c r="T24" s="77"/>
      <c r="U24" s="78"/>
      <c r="V24" s="66"/>
      <c r="W24" s="66"/>
      <c r="X24" s="66"/>
      <c r="Z24" s="2" t="s">
        <v>20</v>
      </c>
    </row>
    <row r="25" spans="1:26" ht="15" x14ac:dyDescent="0.2">
      <c r="A25" s="16">
        <v>18</v>
      </c>
      <c r="B25" s="16" t="s">
        <v>30</v>
      </c>
      <c r="C25" s="57" t="str">
        <f>IF(D25&lt;&gt;"",_xlfn.AGGREGATE(4,5,$C$8:C24)+1,"")</f>
        <v/>
      </c>
      <c r="D25" s="41"/>
      <c r="E25" s="41" t="s">
        <v>41</v>
      </c>
      <c r="F25" s="41"/>
      <c r="G25" s="41"/>
      <c r="H25" s="41"/>
      <c r="I25" s="41"/>
      <c r="J25" s="41"/>
      <c r="K25" s="41"/>
      <c r="N25" s="41"/>
      <c r="O25" s="58"/>
      <c r="P25" s="41"/>
      <c r="Q25" s="27" t="s">
        <v>7</v>
      </c>
      <c r="R25" s="28"/>
      <c r="S25" s="41"/>
      <c r="T25" s="77"/>
      <c r="U25" s="78"/>
      <c r="V25" s="66"/>
      <c r="W25" s="66"/>
      <c r="X25" s="66"/>
      <c r="Z25" s="2" t="s">
        <v>20</v>
      </c>
    </row>
    <row r="26" spans="1:26" ht="15" x14ac:dyDescent="0.2">
      <c r="A26" s="16">
        <v>19</v>
      </c>
      <c r="B26" s="16" t="s">
        <v>30</v>
      </c>
      <c r="C26" s="57" t="str">
        <f>IF(D26&lt;&gt;"",_xlfn.AGGREGATE(4,5,$C$8:C25)+1,"")</f>
        <v/>
      </c>
      <c r="D26" s="41"/>
      <c r="E26" s="41" t="s">
        <v>42</v>
      </c>
      <c r="F26" s="41"/>
      <c r="G26" s="41"/>
      <c r="H26" s="41"/>
      <c r="I26" s="41"/>
      <c r="J26" s="41"/>
      <c r="K26" s="41"/>
      <c r="L26" s="41"/>
      <c r="N26" s="41"/>
      <c r="O26" s="58"/>
      <c r="P26" s="41"/>
      <c r="Q26" s="27" t="s">
        <v>7</v>
      </c>
      <c r="R26" s="28"/>
      <c r="S26" s="41"/>
      <c r="T26" s="77"/>
      <c r="U26" s="78"/>
      <c r="V26" s="66"/>
      <c r="W26" s="66"/>
      <c r="X26" s="66"/>
      <c r="Z26" s="2" t="s">
        <v>20</v>
      </c>
    </row>
    <row r="27" spans="1:26" x14ac:dyDescent="0.2">
      <c r="A27" s="16">
        <v>20</v>
      </c>
      <c r="B27" s="16">
        <v>10</v>
      </c>
      <c r="C27" s="57">
        <f>IF(D27&lt;&gt;"",_xlfn.AGGREGATE(4,5,$C$8:C26)+1,"")</f>
        <v>10</v>
      </c>
      <c r="D27" s="58" t="s">
        <v>43</v>
      </c>
      <c r="E27" s="58"/>
      <c r="F27" s="41"/>
      <c r="G27" s="41"/>
      <c r="H27" s="41"/>
      <c r="I27" s="41"/>
      <c r="J27" s="41"/>
      <c r="K27" s="41"/>
      <c r="M27" s="58"/>
      <c r="N27" s="41"/>
      <c r="O27" s="41"/>
      <c r="P27" s="41"/>
      <c r="Q27" s="24" t="s">
        <v>11</v>
      </c>
      <c r="R27" s="12"/>
      <c r="S27" s="41"/>
      <c r="T27" s="41"/>
      <c r="U27" s="78"/>
      <c r="V27" s="66"/>
      <c r="W27" s="66"/>
      <c r="X27" s="66"/>
      <c r="Z27" s="2" t="s">
        <v>20</v>
      </c>
    </row>
    <row r="28" spans="1:26" x14ac:dyDescent="0.2">
      <c r="A28" s="16">
        <v>24</v>
      </c>
      <c r="B28" s="16">
        <v>12</v>
      </c>
      <c r="C28" s="57">
        <f>IF(D28&lt;&gt;"",_xlfn.AGGREGATE(4,5,$C$8:C27)+1,"")</f>
        <v>11</v>
      </c>
      <c r="D28" s="41" t="s">
        <v>44</v>
      </c>
      <c r="E28" s="41"/>
      <c r="F28" s="41"/>
      <c r="G28" s="41"/>
      <c r="H28" s="41"/>
      <c r="I28" s="41"/>
      <c r="J28" s="41"/>
      <c r="K28" s="41"/>
      <c r="L28" s="41"/>
      <c r="M28" s="41"/>
      <c r="N28" s="41"/>
      <c r="P28" s="41"/>
      <c r="Q28" s="11"/>
      <c r="R28" s="12"/>
      <c r="S28" s="41"/>
      <c r="T28" s="41"/>
      <c r="U28" s="78"/>
      <c r="V28" s="66"/>
      <c r="W28" s="66"/>
      <c r="X28" s="66"/>
      <c r="Z28" s="82" t="s">
        <v>45</v>
      </c>
    </row>
    <row r="29" spans="1:26" ht="15" x14ac:dyDescent="0.2">
      <c r="A29" s="16">
        <v>25</v>
      </c>
      <c r="B29" s="16" t="s">
        <v>30</v>
      </c>
      <c r="C29" s="57" t="str">
        <f>IF(D29&lt;&gt;"",_xlfn.AGGREGATE(4,5,$C$8:C28)+1,"")</f>
        <v/>
      </c>
      <c r="D29" s="41"/>
      <c r="E29" s="63" t="s">
        <v>31</v>
      </c>
      <c r="F29" s="41"/>
      <c r="G29" s="41"/>
      <c r="H29" s="41"/>
      <c r="I29" s="41"/>
      <c r="J29" s="41"/>
      <c r="K29" s="41"/>
      <c r="L29" s="41"/>
      <c r="M29" s="41"/>
      <c r="N29" s="41"/>
      <c r="P29" s="41"/>
      <c r="Q29" s="24" t="s">
        <v>11</v>
      </c>
      <c r="R29" s="28"/>
      <c r="S29" s="41"/>
      <c r="T29" s="41"/>
      <c r="U29" s="78"/>
      <c r="V29" s="66"/>
      <c r="W29" s="66"/>
      <c r="X29" s="66"/>
      <c r="Z29" s="2" t="s">
        <v>45</v>
      </c>
    </row>
    <row r="30" spans="1:26" ht="15" x14ac:dyDescent="0.2">
      <c r="A30" s="16">
        <v>26</v>
      </c>
      <c r="B30" s="16" t="s">
        <v>30</v>
      </c>
      <c r="C30" s="57" t="str">
        <f>IF(D30&lt;&gt;"",_xlfn.AGGREGATE(4,5,$C$8:C29)+1,"")</f>
        <v/>
      </c>
      <c r="D30" s="41"/>
      <c r="E30" s="63" t="s">
        <v>32</v>
      </c>
      <c r="F30" s="41"/>
      <c r="G30" s="41"/>
      <c r="H30" s="41"/>
      <c r="I30" s="41"/>
      <c r="J30" s="41"/>
      <c r="K30" s="41"/>
      <c r="L30" s="41"/>
      <c r="M30" s="41"/>
      <c r="N30" s="41"/>
      <c r="P30" s="41"/>
      <c r="Q30" s="24" t="s">
        <v>11</v>
      </c>
      <c r="R30" s="28"/>
      <c r="S30" s="41"/>
      <c r="T30" s="41"/>
      <c r="U30" s="78"/>
      <c r="V30" s="66"/>
      <c r="W30" s="66"/>
      <c r="X30" s="66"/>
      <c r="Z30" s="2" t="s">
        <v>45</v>
      </c>
    </row>
    <row r="31" spans="1:26" x14ac:dyDescent="0.2">
      <c r="A31" s="16">
        <v>325</v>
      </c>
      <c r="B31" s="16" t="s">
        <v>46</v>
      </c>
      <c r="C31" s="89" t="s">
        <v>46</v>
      </c>
      <c r="D31" s="90"/>
      <c r="E31" s="90"/>
      <c r="F31" s="91"/>
      <c r="G31" s="91"/>
      <c r="H31" s="91"/>
      <c r="I31" s="91"/>
      <c r="J31" s="91"/>
      <c r="K31" s="91"/>
      <c r="L31" s="90"/>
      <c r="M31" s="90"/>
      <c r="N31" s="90"/>
      <c r="O31" s="90"/>
      <c r="P31" s="90"/>
      <c r="Q31" s="92"/>
      <c r="R31" s="92"/>
      <c r="S31" s="90"/>
      <c r="T31" s="93"/>
      <c r="U31" s="94"/>
      <c r="V31" s="83"/>
      <c r="W31" s="83"/>
      <c r="X31" s="83"/>
      <c r="Z31" s="2" t="s">
        <v>20</v>
      </c>
    </row>
    <row r="32" spans="1:26" s="14" customFormat="1" x14ac:dyDescent="0.2">
      <c r="A32" s="16">
        <v>326</v>
      </c>
      <c r="B32" s="16">
        <v>59</v>
      </c>
      <c r="C32" s="57">
        <f>IF(D32&lt;&gt;"",_xlfn.AGGREGATE(4,5,$C$8:C31)+1,"")</f>
        <v>12</v>
      </c>
      <c r="D32" s="48" t="s">
        <v>293</v>
      </c>
      <c r="E32" s="48"/>
      <c r="F32" s="48"/>
      <c r="G32" s="48"/>
      <c r="H32" s="48"/>
      <c r="I32" s="48"/>
      <c r="J32" s="48"/>
      <c r="K32" s="48"/>
      <c r="L32" s="51"/>
      <c r="M32" s="51"/>
      <c r="N32" s="51"/>
      <c r="O32" s="51"/>
      <c r="P32" s="51"/>
      <c r="S32" s="51"/>
      <c r="T32" s="51"/>
      <c r="U32" s="74"/>
      <c r="V32" s="51"/>
      <c r="W32" s="51"/>
      <c r="X32" s="51"/>
      <c r="Y32" s="51"/>
      <c r="Z32" s="2" t="s">
        <v>47</v>
      </c>
    </row>
    <row r="33" spans="1:26" s="14" customFormat="1" ht="15" x14ac:dyDescent="0.2">
      <c r="A33" s="16">
        <v>327</v>
      </c>
      <c r="B33" s="16" t="s">
        <v>30</v>
      </c>
      <c r="C33" s="57" t="str">
        <f>IF(D33&lt;&gt;"",_xlfn.AGGREGATE(4,5,$C$8:C32)+1,"")</f>
        <v/>
      </c>
      <c r="D33" s="48"/>
      <c r="E33" s="64">
        <v>0.05</v>
      </c>
      <c r="F33" s="48"/>
      <c r="G33" s="48"/>
      <c r="H33" s="48"/>
      <c r="I33" s="48"/>
      <c r="J33" s="48"/>
      <c r="K33" s="48"/>
      <c r="L33" s="51"/>
      <c r="M33" s="51"/>
      <c r="N33" s="51"/>
      <c r="O33" s="51"/>
      <c r="P33" s="51"/>
      <c r="Q33" s="27" t="s">
        <v>7</v>
      </c>
      <c r="S33" s="51"/>
      <c r="T33" s="51"/>
      <c r="U33" s="74"/>
      <c r="V33" s="51"/>
      <c r="W33" s="51"/>
      <c r="X33" s="51"/>
      <c r="Y33" s="51"/>
      <c r="Z33" s="2" t="s">
        <v>47</v>
      </c>
    </row>
    <row r="34" spans="1:26" s="14" customFormat="1" ht="15" x14ac:dyDescent="0.2">
      <c r="A34" s="16">
        <v>328</v>
      </c>
      <c r="B34" s="16" t="s">
        <v>30</v>
      </c>
      <c r="C34" s="57" t="str">
        <f>IF(D34&lt;&gt;"",_xlfn.AGGREGATE(4,5,$C$8:C33)+1,"")</f>
        <v/>
      </c>
      <c r="D34" s="48"/>
      <c r="E34" s="64">
        <v>0.1</v>
      </c>
      <c r="F34" s="48"/>
      <c r="G34" s="48"/>
      <c r="H34" s="48"/>
      <c r="I34" s="48"/>
      <c r="J34" s="48"/>
      <c r="K34" s="48"/>
      <c r="L34" s="51"/>
      <c r="M34" s="51"/>
      <c r="N34" s="51"/>
      <c r="O34" s="51"/>
      <c r="P34" s="51"/>
      <c r="Q34" s="27" t="s">
        <v>7</v>
      </c>
      <c r="S34" s="51"/>
      <c r="T34" s="51"/>
      <c r="U34" s="74"/>
      <c r="V34" s="51"/>
      <c r="W34" s="51"/>
      <c r="X34" s="51"/>
      <c r="Y34" s="51"/>
      <c r="Z34" s="2" t="s">
        <v>47</v>
      </c>
    </row>
    <row r="35" spans="1:26" s="14" customFormat="1" ht="15" x14ac:dyDescent="0.2">
      <c r="A35" s="16">
        <v>329</v>
      </c>
      <c r="B35" s="16" t="s">
        <v>30</v>
      </c>
      <c r="C35" s="57" t="str">
        <f>IF(D35&lt;&gt;"",_xlfn.AGGREGATE(4,5,$C$8:C34)+1,"")</f>
        <v/>
      </c>
      <c r="D35" s="48"/>
      <c r="E35" s="64">
        <v>0.15</v>
      </c>
      <c r="F35" s="48"/>
      <c r="G35" s="48"/>
      <c r="H35" s="48"/>
      <c r="I35" s="48"/>
      <c r="J35" s="48"/>
      <c r="K35" s="48"/>
      <c r="L35" s="51"/>
      <c r="M35" s="51"/>
      <c r="N35" s="51"/>
      <c r="O35" s="51"/>
      <c r="P35" s="51"/>
      <c r="Q35" s="27" t="s">
        <v>7</v>
      </c>
      <c r="S35" s="51"/>
      <c r="T35" s="51"/>
      <c r="U35" s="74"/>
      <c r="V35" s="51"/>
      <c r="W35" s="51"/>
      <c r="X35" s="51"/>
      <c r="Y35" s="51"/>
      <c r="Z35" s="2" t="s">
        <v>47</v>
      </c>
    </row>
    <row r="36" spans="1:26" s="14" customFormat="1" ht="15" x14ac:dyDescent="0.2">
      <c r="A36" s="16">
        <v>330</v>
      </c>
      <c r="B36" s="16" t="s">
        <v>30</v>
      </c>
      <c r="C36" s="57" t="str">
        <f>IF(D36&lt;&gt;"",_xlfn.AGGREGATE(4,5,$C$8:C35)+1,"")</f>
        <v/>
      </c>
      <c r="D36" s="48"/>
      <c r="E36" s="64">
        <v>0.2</v>
      </c>
      <c r="F36" s="48"/>
      <c r="G36" s="48"/>
      <c r="H36" s="48"/>
      <c r="I36" s="48"/>
      <c r="J36" s="48"/>
      <c r="K36" s="48"/>
      <c r="L36" s="51"/>
      <c r="M36" s="51"/>
      <c r="N36" s="51"/>
      <c r="O36" s="51"/>
      <c r="P36" s="51"/>
      <c r="Q36" s="27" t="s">
        <v>7</v>
      </c>
      <c r="S36" s="51"/>
      <c r="T36" s="51"/>
      <c r="U36" s="74"/>
      <c r="V36" s="51"/>
      <c r="W36" s="51"/>
      <c r="X36" s="51"/>
      <c r="Y36" s="51"/>
      <c r="Z36" s="2" t="s">
        <v>47</v>
      </c>
    </row>
    <row r="37" spans="1:26" s="14" customFormat="1" ht="15" x14ac:dyDescent="0.2">
      <c r="A37" s="16">
        <v>331</v>
      </c>
      <c r="B37" s="16" t="s">
        <v>30</v>
      </c>
      <c r="C37" s="57" t="str">
        <f>IF(D37&lt;&gt;"",_xlfn.AGGREGATE(4,5,$C$8:C36)+1,"")</f>
        <v/>
      </c>
      <c r="D37" s="48"/>
      <c r="E37" s="64">
        <v>0.25</v>
      </c>
      <c r="F37" s="48"/>
      <c r="G37" s="48"/>
      <c r="H37" s="48"/>
      <c r="I37" s="48"/>
      <c r="J37" s="48"/>
      <c r="K37" s="48"/>
      <c r="L37" s="65"/>
      <c r="M37" s="51"/>
      <c r="N37" s="51"/>
      <c r="O37" s="51"/>
      <c r="P37" s="51"/>
      <c r="Q37" s="27" t="s">
        <v>7</v>
      </c>
      <c r="S37" s="51"/>
      <c r="T37" s="51"/>
      <c r="U37" s="74"/>
      <c r="V37" s="51"/>
      <c r="W37" s="51"/>
      <c r="X37" s="51"/>
      <c r="Y37" s="51"/>
      <c r="Z37" s="2" t="s">
        <v>47</v>
      </c>
    </row>
    <row r="38" spans="1:26" s="14" customFormat="1" ht="15" x14ac:dyDescent="0.2">
      <c r="A38" s="16">
        <v>332</v>
      </c>
      <c r="B38" s="16" t="s">
        <v>30</v>
      </c>
      <c r="C38" s="57" t="str">
        <f>IF(D38&lt;&gt;"",_xlfn.AGGREGATE(4,5,$C$8:C37)+1,"")</f>
        <v/>
      </c>
      <c r="D38" s="48"/>
      <c r="E38" s="64">
        <v>0.3</v>
      </c>
      <c r="F38" s="48"/>
      <c r="G38" s="48"/>
      <c r="H38" s="48"/>
      <c r="I38" s="48"/>
      <c r="J38" s="48"/>
      <c r="K38" s="48"/>
      <c r="L38" s="65"/>
      <c r="M38" s="51"/>
      <c r="N38" s="51"/>
      <c r="O38" s="51"/>
      <c r="P38" s="51"/>
      <c r="Q38" s="27" t="s">
        <v>7</v>
      </c>
      <c r="S38" s="51"/>
      <c r="T38" s="51"/>
      <c r="U38" s="74"/>
      <c r="V38" s="51"/>
      <c r="W38" s="51"/>
      <c r="X38" s="51"/>
      <c r="Y38" s="51"/>
      <c r="Z38" s="2" t="s">
        <v>47</v>
      </c>
    </row>
    <row r="39" spans="1:26" s="14" customFormat="1" ht="15" x14ac:dyDescent="0.2">
      <c r="A39" s="16">
        <v>333</v>
      </c>
      <c r="B39" s="16" t="s">
        <v>30</v>
      </c>
      <c r="C39" s="57" t="str">
        <f>IF(D39&lt;&gt;"",_xlfn.AGGREGATE(4,5,$C$8:C38)+1,"")</f>
        <v/>
      </c>
      <c r="D39" s="48"/>
      <c r="E39" s="64">
        <v>0.35</v>
      </c>
      <c r="F39" s="48"/>
      <c r="G39" s="48"/>
      <c r="H39" s="48"/>
      <c r="I39" s="48"/>
      <c r="J39" s="48"/>
      <c r="K39" s="48"/>
      <c r="L39" s="51"/>
      <c r="M39" s="51"/>
      <c r="N39" s="51"/>
      <c r="O39" s="51"/>
      <c r="P39" s="51"/>
      <c r="Q39" s="27" t="s">
        <v>7</v>
      </c>
      <c r="S39" s="51"/>
      <c r="T39" s="51"/>
      <c r="U39" s="74"/>
      <c r="V39" s="51"/>
      <c r="W39" s="51"/>
      <c r="X39" s="51"/>
      <c r="Y39" s="51"/>
      <c r="Z39" s="2" t="s">
        <v>47</v>
      </c>
    </row>
    <row r="40" spans="1:26" s="14" customFormat="1" ht="15" x14ac:dyDescent="0.2">
      <c r="A40" s="16">
        <v>334</v>
      </c>
      <c r="B40" s="16" t="s">
        <v>30</v>
      </c>
      <c r="C40" s="57" t="str">
        <f>IF(D40&lt;&gt;"",_xlfn.AGGREGATE(4,5,$C$8:C39)+1,"")</f>
        <v/>
      </c>
      <c r="D40" s="48"/>
      <c r="E40" s="64">
        <v>0.4</v>
      </c>
      <c r="F40" s="48"/>
      <c r="G40" s="48"/>
      <c r="H40" s="48"/>
      <c r="I40" s="48"/>
      <c r="J40" s="48"/>
      <c r="K40" s="48"/>
      <c r="L40" s="51"/>
      <c r="M40" s="51"/>
      <c r="N40" s="51"/>
      <c r="O40" s="51"/>
      <c r="P40" s="51"/>
      <c r="Q40" s="27" t="s">
        <v>7</v>
      </c>
      <c r="S40" s="51"/>
      <c r="T40" s="51"/>
      <c r="U40" s="74"/>
      <c r="V40" s="51"/>
      <c r="W40" s="51"/>
      <c r="X40" s="51"/>
      <c r="Y40" s="51"/>
      <c r="Z40" s="2" t="s">
        <v>47</v>
      </c>
    </row>
    <row r="41" spans="1:26" s="14" customFormat="1" ht="15" x14ac:dyDescent="0.2">
      <c r="A41" s="16">
        <v>335</v>
      </c>
      <c r="B41" s="16" t="s">
        <v>30</v>
      </c>
      <c r="C41" s="57" t="str">
        <f>IF(D41&lt;&gt;"",_xlfn.AGGREGATE(4,5,$C$8:C40)+1,"")</f>
        <v/>
      </c>
      <c r="D41" s="48"/>
      <c r="E41" s="64">
        <v>0.45</v>
      </c>
      <c r="F41" s="48"/>
      <c r="G41" s="48"/>
      <c r="H41" s="48"/>
      <c r="I41" s="48"/>
      <c r="J41" s="48"/>
      <c r="K41" s="48"/>
      <c r="L41" s="65"/>
      <c r="M41" s="51"/>
      <c r="N41" s="51"/>
      <c r="O41" s="51"/>
      <c r="P41" s="51"/>
      <c r="Q41" s="27" t="s">
        <v>7</v>
      </c>
      <c r="S41" s="51"/>
      <c r="T41" s="51"/>
      <c r="U41" s="74"/>
      <c r="V41" s="51"/>
      <c r="W41" s="51"/>
      <c r="X41" s="51"/>
      <c r="Y41" s="51"/>
      <c r="Z41" s="2" t="s">
        <v>47</v>
      </c>
    </row>
    <row r="42" spans="1:26" s="14" customFormat="1" ht="15" x14ac:dyDescent="0.2">
      <c r="A42" s="16">
        <v>336</v>
      </c>
      <c r="B42" s="16" t="s">
        <v>30</v>
      </c>
      <c r="C42" s="57" t="str">
        <f>IF(D42&lt;&gt;"",_xlfn.AGGREGATE(4,5,$C$8:C41)+1,"")</f>
        <v/>
      </c>
      <c r="D42" s="48"/>
      <c r="E42" s="64">
        <v>0.5</v>
      </c>
      <c r="F42" s="48"/>
      <c r="G42" s="48"/>
      <c r="H42" s="48"/>
      <c r="I42" s="48"/>
      <c r="J42" s="48"/>
      <c r="K42" s="48"/>
      <c r="L42" s="65"/>
      <c r="M42" s="51"/>
      <c r="N42" s="51"/>
      <c r="O42" s="51"/>
      <c r="P42" s="51"/>
      <c r="Q42" s="27" t="s">
        <v>7</v>
      </c>
      <c r="S42" s="51"/>
      <c r="T42" s="51"/>
      <c r="U42" s="74"/>
      <c r="V42" s="51"/>
      <c r="W42" s="51"/>
      <c r="X42" s="51"/>
      <c r="Y42" s="51"/>
      <c r="Z42" s="2" t="s">
        <v>47</v>
      </c>
    </row>
    <row r="43" spans="1:26" s="14" customFormat="1" x14ac:dyDescent="0.2">
      <c r="A43" s="16">
        <v>337</v>
      </c>
      <c r="B43" s="16" t="s">
        <v>30</v>
      </c>
      <c r="C43" s="57" t="str">
        <f>IF(D43&lt;&gt;"",_xlfn.AGGREGATE(4,5,$C$8:C42)+1,"")</f>
        <v/>
      </c>
      <c r="D43" s="48"/>
      <c r="E43" s="66" t="s">
        <v>48</v>
      </c>
      <c r="F43" s="48"/>
      <c r="G43" s="48"/>
      <c r="H43" s="48"/>
      <c r="I43" s="48"/>
      <c r="J43" s="48"/>
      <c r="K43" s="48"/>
      <c r="L43" s="51"/>
      <c r="M43" s="51"/>
      <c r="N43" s="39"/>
      <c r="O43" s="51"/>
      <c r="P43" s="51"/>
      <c r="Q43" s="24" t="s">
        <v>11</v>
      </c>
      <c r="S43" s="51"/>
      <c r="T43" s="51"/>
      <c r="U43" s="74"/>
      <c r="V43" s="51"/>
      <c r="W43" s="51"/>
      <c r="X43" s="51"/>
      <c r="Y43" s="51"/>
      <c r="Z43" s="2" t="s">
        <v>47</v>
      </c>
    </row>
    <row r="44" spans="1:26" s="14" customFormat="1" x14ac:dyDescent="0.2">
      <c r="A44" s="16">
        <v>338</v>
      </c>
      <c r="B44" s="16">
        <v>60</v>
      </c>
      <c r="C44" s="57">
        <f>IF(D44&lt;&gt;"",_xlfn.AGGREGATE(4,5,$C$8:C43)+1,"")</f>
        <v>13</v>
      </c>
      <c r="D44" s="48" t="s">
        <v>49</v>
      </c>
      <c r="E44" s="48"/>
      <c r="F44" s="48"/>
      <c r="G44" s="48"/>
      <c r="H44" s="48"/>
      <c r="I44" s="48"/>
      <c r="J44" s="48"/>
      <c r="K44" s="48"/>
      <c r="L44" s="51"/>
      <c r="M44" s="51"/>
      <c r="N44" s="51"/>
      <c r="O44" s="51"/>
      <c r="P44" s="51"/>
      <c r="Q44" s="24" t="s">
        <v>11</v>
      </c>
      <c r="S44" s="51"/>
      <c r="T44" s="51" t="s">
        <v>50</v>
      </c>
      <c r="U44" s="74"/>
      <c r="V44" s="51"/>
      <c r="W44" s="51"/>
      <c r="X44" s="51"/>
      <c r="Y44" s="51"/>
      <c r="Z44" s="2" t="s">
        <v>51</v>
      </c>
    </row>
    <row r="45" spans="1:26" x14ac:dyDescent="0.2">
      <c r="A45" s="16">
        <v>409</v>
      </c>
      <c r="B45" s="16" t="s">
        <v>52</v>
      </c>
      <c r="C45" s="89" t="s">
        <v>52</v>
      </c>
      <c r="D45" s="90"/>
      <c r="E45" s="90"/>
      <c r="F45" s="91"/>
      <c r="G45" s="91"/>
      <c r="H45" s="91"/>
      <c r="I45" s="91"/>
      <c r="J45" s="91"/>
      <c r="K45" s="91"/>
      <c r="L45" s="90"/>
      <c r="M45" s="90"/>
      <c r="N45" s="90"/>
      <c r="O45" s="90"/>
      <c r="P45" s="90"/>
      <c r="Q45" s="92"/>
      <c r="R45" s="92"/>
      <c r="S45" s="90"/>
      <c r="T45" s="93"/>
      <c r="U45" s="94"/>
      <c r="V45" s="83"/>
      <c r="W45" s="83"/>
      <c r="X45" s="83"/>
      <c r="Z45" s="2" t="s">
        <v>20</v>
      </c>
    </row>
    <row r="46" spans="1:26" x14ac:dyDescent="0.2">
      <c r="A46" s="16">
        <v>410</v>
      </c>
      <c r="B46" s="16">
        <v>82</v>
      </c>
      <c r="C46" s="57">
        <f>IF(D46&lt;&gt;"",_xlfn.AGGREGATE(4,5,$C$8:C45)+1,"")</f>
        <v>14</v>
      </c>
      <c r="D46" s="48" t="s">
        <v>53</v>
      </c>
      <c r="E46" s="48"/>
      <c r="F46" s="48"/>
      <c r="G46" s="48"/>
      <c r="H46" s="48"/>
      <c r="I46" s="48"/>
      <c r="J46" s="48"/>
      <c r="K46" s="48"/>
      <c r="L46" s="48"/>
      <c r="M46" s="48"/>
      <c r="N46" s="48"/>
      <c r="O46" s="48"/>
      <c r="P46" s="48"/>
      <c r="Q46" s="13"/>
      <c r="S46" s="48"/>
      <c r="T46" s="48"/>
      <c r="U46" s="85"/>
      <c r="Z46" s="2" t="s">
        <v>20</v>
      </c>
    </row>
    <row r="47" spans="1:26" ht="15" x14ac:dyDescent="0.2">
      <c r="A47" s="16">
        <v>411</v>
      </c>
      <c r="B47" s="16" t="s">
        <v>30</v>
      </c>
      <c r="C47" s="57" t="str">
        <f>IF(D47&lt;&gt;"",MAX($C$5:C46)+1,"")</f>
        <v/>
      </c>
      <c r="D47" s="48"/>
      <c r="E47" s="66" t="s">
        <v>38</v>
      </c>
      <c r="F47" s="67"/>
      <c r="G47" s="67"/>
      <c r="H47" s="67"/>
      <c r="I47" s="67"/>
      <c r="J47" s="67"/>
      <c r="K47" s="67"/>
      <c r="L47" s="48"/>
      <c r="M47" s="48"/>
      <c r="N47" s="48"/>
      <c r="O47" s="48"/>
      <c r="P47" s="48"/>
      <c r="Q47" s="27" t="s">
        <v>7</v>
      </c>
      <c r="S47" s="48"/>
      <c r="T47" s="48"/>
      <c r="U47" s="85"/>
      <c r="Z47" s="2" t="s">
        <v>20</v>
      </c>
    </row>
    <row r="48" spans="1:26" x14ac:dyDescent="0.2">
      <c r="A48" s="16">
        <v>412</v>
      </c>
      <c r="B48" s="16" t="s">
        <v>30</v>
      </c>
      <c r="C48" s="57" t="str">
        <f>IF(D48&lt;&gt;"",MAX($C$5:C47)+1,"")</f>
        <v/>
      </c>
      <c r="D48" s="48"/>
      <c r="E48" s="66" t="s">
        <v>54</v>
      </c>
      <c r="F48" s="67"/>
      <c r="G48" s="67"/>
      <c r="H48" s="67"/>
      <c r="I48" s="67"/>
      <c r="J48" s="67"/>
      <c r="K48" s="67"/>
      <c r="L48" s="48"/>
      <c r="M48" s="48"/>
      <c r="N48" s="48"/>
      <c r="O48" s="48"/>
      <c r="P48" s="48"/>
      <c r="Q48" s="24" t="s">
        <v>11</v>
      </c>
      <c r="S48" s="48"/>
      <c r="T48" s="48"/>
      <c r="U48" s="85"/>
      <c r="Z48" s="2" t="s">
        <v>20</v>
      </c>
    </row>
    <row r="49" spans="1:26" x14ac:dyDescent="0.2">
      <c r="A49" s="16">
        <v>413</v>
      </c>
      <c r="B49" s="16"/>
      <c r="C49" s="57"/>
      <c r="D49" s="149" t="s">
        <v>55</v>
      </c>
      <c r="E49" s="149"/>
      <c r="F49" s="149"/>
      <c r="G49" s="149"/>
      <c r="H49" s="149"/>
      <c r="I49" s="149"/>
      <c r="J49" s="149"/>
      <c r="K49" s="149"/>
      <c r="L49" s="149"/>
      <c r="M49" s="149"/>
      <c r="N49" s="149"/>
      <c r="O49" s="149"/>
      <c r="P49" s="149"/>
      <c r="Q49" s="149"/>
      <c r="R49" s="149"/>
      <c r="S49" s="149"/>
      <c r="T49" s="149"/>
      <c r="U49" s="150"/>
      <c r="V49" s="86"/>
      <c r="W49" s="86"/>
      <c r="X49" s="86"/>
      <c r="Z49" s="2" t="s">
        <v>20</v>
      </c>
    </row>
    <row r="50" spans="1:26" x14ac:dyDescent="0.2">
      <c r="C50" s="44"/>
      <c r="U50" s="73"/>
      <c r="Z50" s="87"/>
    </row>
    <row r="51" spans="1:26" ht="15" thickBot="1" x14ac:dyDescent="0.25">
      <c r="C51" s="68"/>
      <c r="D51" s="69"/>
      <c r="E51" s="69"/>
      <c r="F51" s="69"/>
      <c r="G51" s="69"/>
      <c r="H51" s="69"/>
      <c r="I51" s="69"/>
      <c r="J51" s="69"/>
      <c r="K51" s="69"/>
      <c r="L51" s="69"/>
      <c r="M51" s="69"/>
      <c r="N51" s="69"/>
      <c r="O51" s="69"/>
      <c r="P51" s="69"/>
      <c r="Q51" s="29"/>
      <c r="R51" s="29"/>
      <c r="S51" s="69"/>
      <c r="T51" s="69"/>
      <c r="U51" s="88"/>
    </row>
  </sheetData>
  <autoFilter ref="A5:Z49" xr:uid="{5D8B68A8-B34D-4E62-8CF6-DA9125962812}"/>
  <mergeCells count="2">
    <mergeCell ref="D49:U49"/>
    <mergeCell ref="D19:U19"/>
  </mergeCells>
  <pageMargins left="0.42" right="0.33" top="0.47" bottom="0.34"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388E4-D05D-43E1-83DE-EA71C89D8B9D}">
  <sheetPr codeName="Sheet4">
    <tabColor theme="6"/>
  </sheetPr>
  <dimension ref="B1:P136"/>
  <sheetViews>
    <sheetView showGridLines="0" zoomScale="85" zoomScaleNormal="85" zoomScalePageLayoutView="80" workbookViewId="0">
      <pane xSplit="2" ySplit="8" topLeftCell="C9" activePane="bottomRight" state="frozen"/>
      <selection activeCell="D10" sqref="D10"/>
      <selection pane="topRight" activeCell="D10" sqref="D10"/>
      <selection pane="bottomLeft" activeCell="D10" sqref="D10"/>
      <selection pane="bottomRight" activeCell="L10" sqref="L10"/>
    </sheetView>
  </sheetViews>
  <sheetFormatPr defaultColWidth="10.8984375" defaultRowHeight="14.25" x14ac:dyDescent="0.2"/>
  <cols>
    <col min="1" max="1" width="1.69921875" style="98" customWidth="1"/>
    <col min="2" max="2" width="17.59765625" style="97" customWidth="1"/>
    <col min="3" max="3" width="14.3984375" style="97" customWidth="1"/>
    <col min="4" max="4" width="15.69921875" style="97" customWidth="1"/>
    <col min="5" max="16" width="17.8984375" style="97" customWidth="1"/>
    <col min="17" max="16384" width="10.8984375" style="98"/>
  </cols>
  <sheetData>
    <row r="1" spans="2:16" ht="15" x14ac:dyDescent="0.2">
      <c r="B1" s="95" t="s">
        <v>56</v>
      </c>
      <c r="C1" s="96" t="s">
        <v>57</v>
      </c>
    </row>
    <row r="2" spans="2:16" ht="15" x14ac:dyDescent="0.2">
      <c r="B2" s="95" t="s">
        <v>58</v>
      </c>
      <c r="C2" s="96">
        <v>1234</v>
      </c>
    </row>
    <row r="3" spans="2:16" ht="15" x14ac:dyDescent="0.2">
      <c r="B3" s="95" t="s">
        <v>59</v>
      </c>
      <c r="C3" s="99"/>
      <c r="D3" s="100">
        <v>111</v>
      </c>
    </row>
    <row r="4" spans="2:16" s="101" customFormat="1" ht="18.75" customHeight="1" x14ac:dyDescent="0.2">
      <c r="B4" s="101" t="s">
        <v>60</v>
      </c>
      <c r="C4" s="101">
        <v>1</v>
      </c>
      <c r="D4" s="101">
        <v>2</v>
      </c>
      <c r="E4" s="101">
        <v>3</v>
      </c>
      <c r="F4" s="101">
        <v>5</v>
      </c>
      <c r="G4" s="101">
        <v>6</v>
      </c>
      <c r="H4" s="101">
        <v>7</v>
      </c>
      <c r="I4" s="101">
        <v>8</v>
      </c>
      <c r="J4" s="101">
        <v>9</v>
      </c>
      <c r="K4" s="101">
        <v>10</v>
      </c>
      <c r="L4" s="101">
        <v>12</v>
      </c>
      <c r="M4" s="101">
        <v>12</v>
      </c>
      <c r="N4" s="101">
        <v>59</v>
      </c>
      <c r="O4" s="101">
        <v>60</v>
      </c>
      <c r="P4" s="101">
        <v>82</v>
      </c>
    </row>
    <row r="5" spans="2:16" s="103" customFormat="1" x14ac:dyDescent="0.2">
      <c r="B5" s="19" t="s">
        <v>61</v>
      </c>
      <c r="C5" s="102">
        <f t="shared" ref="C5:P5" si="0">IFERROR(COUNTA(C9:C864)/$D$3,0)</f>
        <v>1</v>
      </c>
      <c r="D5" s="102">
        <f t="shared" si="0"/>
        <v>1</v>
      </c>
      <c r="E5" s="102">
        <f t="shared" si="0"/>
        <v>0.98198198198198194</v>
      </c>
      <c r="F5" s="102">
        <f t="shared" si="0"/>
        <v>1</v>
      </c>
      <c r="G5" s="102">
        <f t="shared" si="0"/>
        <v>1</v>
      </c>
      <c r="H5" s="102">
        <f t="shared" si="0"/>
        <v>1</v>
      </c>
      <c r="I5" s="102">
        <f t="shared" si="0"/>
        <v>0.98198198198198194</v>
      </c>
      <c r="J5" s="102">
        <f t="shared" si="0"/>
        <v>1</v>
      </c>
      <c r="K5" s="102">
        <f t="shared" si="0"/>
        <v>1</v>
      </c>
      <c r="L5" s="102">
        <f t="shared" si="0"/>
        <v>1</v>
      </c>
      <c r="M5" s="102">
        <f t="shared" si="0"/>
        <v>1</v>
      </c>
      <c r="N5" s="102">
        <f t="shared" si="0"/>
        <v>1</v>
      </c>
      <c r="O5" s="102">
        <f t="shared" si="0"/>
        <v>1</v>
      </c>
      <c r="P5" s="102">
        <f t="shared" si="0"/>
        <v>1</v>
      </c>
    </row>
    <row r="6" spans="2:16" s="48" customFormat="1" x14ac:dyDescent="0.2">
      <c r="B6" s="141"/>
      <c r="C6" s="141"/>
      <c r="D6" s="141"/>
      <c r="E6" s="141"/>
      <c r="F6" s="141"/>
      <c r="G6" s="141"/>
      <c r="H6" s="141"/>
      <c r="I6" s="141"/>
      <c r="J6" s="141"/>
      <c r="K6" s="141"/>
      <c r="L6" s="141"/>
      <c r="M6" s="141"/>
      <c r="N6" s="141"/>
      <c r="O6" s="141"/>
      <c r="P6" s="141"/>
    </row>
    <row r="7" spans="2:16" s="48" customFormat="1" x14ac:dyDescent="0.2">
      <c r="B7" s="142"/>
      <c r="C7" s="142"/>
      <c r="D7" s="142"/>
      <c r="E7" s="142"/>
      <c r="F7" s="142"/>
      <c r="G7" s="142"/>
      <c r="H7" s="142"/>
      <c r="I7" s="142"/>
      <c r="J7" s="142"/>
      <c r="K7" s="142"/>
      <c r="L7" s="142"/>
      <c r="M7" s="142"/>
      <c r="N7" s="142"/>
      <c r="O7" s="142"/>
      <c r="P7" s="142"/>
    </row>
    <row r="8" spans="2:16" s="105" customFormat="1" ht="156" customHeight="1" x14ac:dyDescent="0.2">
      <c r="B8" s="104" t="s">
        <v>62</v>
      </c>
      <c r="C8" s="104" t="s">
        <v>21</v>
      </c>
      <c r="D8" s="104" t="s">
        <v>22</v>
      </c>
      <c r="E8" s="104" t="s">
        <v>23</v>
      </c>
      <c r="F8" s="104" t="s">
        <v>63</v>
      </c>
      <c r="G8" s="104" t="s">
        <v>28</v>
      </c>
      <c r="H8" s="104" t="s">
        <v>36</v>
      </c>
      <c r="I8" s="104" t="s">
        <v>39</v>
      </c>
      <c r="J8" s="104" t="s">
        <v>40</v>
      </c>
      <c r="K8" s="104" t="s">
        <v>43</v>
      </c>
      <c r="L8" s="104" t="s">
        <v>294</v>
      </c>
      <c r="M8" s="104" t="s">
        <v>295</v>
      </c>
      <c r="N8" s="104" t="s">
        <v>64</v>
      </c>
      <c r="O8" s="104" t="s">
        <v>65</v>
      </c>
      <c r="P8" s="104" t="s">
        <v>53</v>
      </c>
    </row>
    <row r="9" spans="2:16" s="114" customFormat="1" ht="42.75" x14ac:dyDescent="0.2">
      <c r="B9" s="106">
        <v>1</v>
      </c>
      <c r="C9" s="107">
        <v>44350</v>
      </c>
      <c r="D9" s="108" t="s">
        <v>66</v>
      </c>
      <c r="E9" s="108" t="s">
        <v>67</v>
      </c>
      <c r="F9" s="109">
        <v>123</v>
      </c>
      <c r="G9" s="110" t="s">
        <v>31</v>
      </c>
      <c r="H9" s="108" t="s">
        <v>37</v>
      </c>
      <c r="I9" s="111" t="s">
        <v>68</v>
      </c>
      <c r="J9" s="111" t="s">
        <v>41</v>
      </c>
      <c r="K9" s="109" t="s">
        <v>68</v>
      </c>
      <c r="L9" s="108">
        <v>4</v>
      </c>
      <c r="M9" s="108">
        <v>2</v>
      </c>
      <c r="N9" s="112">
        <v>0.2</v>
      </c>
      <c r="O9" s="108">
        <v>500</v>
      </c>
      <c r="P9" s="113" t="s">
        <v>38</v>
      </c>
    </row>
    <row r="10" spans="2:16" x14ac:dyDescent="0.2">
      <c r="B10" s="115">
        <v>2</v>
      </c>
      <c r="C10" s="116">
        <v>44350</v>
      </c>
      <c r="D10" s="117" t="s">
        <v>66</v>
      </c>
      <c r="E10" s="117"/>
      <c r="F10" s="118">
        <v>123</v>
      </c>
      <c r="G10" s="119" t="s">
        <v>32</v>
      </c>
      <c r="H10" s="117" t="s">
        <v>37</v>
      </c>
      <c r="I10" s="120" t="s">
        <v>68</v>
      </c>
      <c r="J10" s="120" t="s">
        <v>42</v>
      </c>
      <c r="K10" s="118" t="s">
        <v>68</v>
      </c>
      <c r="L10" s="117">
        <v>4</v>
      </c>
      <c r="M10" s="117">
        <v>2</v>
      </c>
      <c r="N10" s="121">
        <v>0.5</v>
      </c>
      <c r="O10" s="117">
        <v>500</v>
      </c>
      <c r="P10" s="122" t="s">
        <v>38</v>
      </c>
    </row>
    <row r="11" spans="2:16" x14ac:dyDescent="0.2">
      <c r="B11" s="106">
        <v>3</v>
      </c>
      <c r="C11" s="107">
        <v>44350</v>
      </c>
      <c r="D11" s="108" t="s">
        <v>66</v>
      </c>
      <c r="E11" s="108" t="s">
        <v>69</v>
      </c>
      <c r="F11" s="109">
        <v>123</v>
      </c>
      <c r="G11" s="110" t="s">
        <v>33</v>
      </c>
      <c r="H11" s="108" t="s">
        <v>37</v>
      </c>
      <c r="I11" s="111" t="s">
        <v>68</v>
      </c>
      <c r="J11" s="111" t="s">
        <v>41</v>
      </c>
      <c r="K11" s="109" t="s">
        <v>68</v>
      </c>
      <c r="L11" s="108">
        <v>8</v>
      </c>
      <c r="M11" s="108">
        <v>2</v>
      </c>
      <c r="N11" s="112">
        <v>0.1</v>
      </c>
      <c r="O11" s="108">
        <v>500</v>
      </c>
      <c r="P11" s="113" t="s">
        <v>70</v>
      </c>
    </row>
    <row r="12" spans="2:16" ht="42.75" x14ac:dyDescent="0.2">
      <c r="B12" s="115">
        <v>4</v>
      </c>
      <c r="C12" s="116">
        <v>44350</v>
      </c>
      <c r="D12" s="117" t="s">
        <v>66</v>
      </c>
      <c r="E12" s="117"/>
      <c r="F12" s="118">
        <v>123</v>
      </c>
      <c r="G12" s="119" t="s">
        <v>31</v>
      </c>
      <c r="H12" s="117" t="s">
        <v>38</v>
      </c>
      <c r="I12" s="120" t="s">
        <v>68</v>
      </c>
      <c r="J12" s="120" t="s">
        <v>41</v>
      </c>
      <c r="K12" s="118" t="s">
        <v>68</v>
      </c>
      <c r="L12" s="117">
        <v>4</v>
      </c>
      <c r="M12" s="117">
        <v>2</v>
      </c>
      <c r="N12" s="121">
        <v>0.5</v>
      </c>
      <c r="O12" s="117">
        <v>500</v>
      </c>
      <c r="P12" s="122" t="s">
        <v>71</v>
      </c>
    </row>
    <row r="13" spans="2:16" ht="42.75" x14ac:dyDescent="0.2">
      <c r="B13" s="106">
        <v>5</v>
      </c>
      <c r="C13" s="107">
        <v>44350</v>
      </c>
      <c r="D13" s="108" t="s">
        <v>66</v>
      </c>
      <c r="E13" s="108" t="s">
        <v>72</v>
      </c>
      <c r="F13" s="109">
        <v>123</v>
      </c>
      <c r="G13" s="110" t="s">
        <v>31</v>
      </c>
      <c r="H13" s="108" t="s">
        <v>37</v>
      </c>
      <c r="I13" s="111"/>
      <c r="J13" s="111" t="s">
        <v>42</v>
      </c>
      <c r="K13" s="109" t="s">
        <v>68</v>
      </c>
      <c r="L13" s="108">
        <v>4</v>
      </c>
      <c r="M13" s="108">
        <v>2</v>
      </c>
      <c r="N13" s="112">
        <v>0.3</v>
      </c>
      <c r="O13" s="108">
        <v>500</v>
      </c>
      <c r="P13" s="113" t="s">
        <v>73</v>
      </c>
    </row>
    <row r="14" spans="2:16" ht="42.75" x14ac:dyDescent="0.2">
      <c r="B14" s="115">
        <v>6</v>
      </c>
      <c r="C14" s="116">
        <v>44350</v>
      </c>
      <c r="D14" s="117" t="s">
        <v>66</v>
      </c>
      <c r="E14" s="117" t="s">
        <v>74</v>
      </c>
      <c r="F14" s="118">
        <v>123</v>
      </c>
      <c r="G14" s="119" t="s">
        <v>31</v>
      </c>
      <c r="H14" s="117" t="s">
        <v>37</v>
      </c>
      <c r="I14" s="120"/>
      <c r="J14" s="120" t="s">
        <v>41</v>
      </c>
      <c r="K14" s="118" t="s">
        <v>68</v>
      </c>
      <c r="L14" s="117">
        <v>4</v>
      </c>
      <c r="M14" s="117">
        <v>3</v>
      </c>
      <c r="N14" s="121">
        <v>0.4</v>
      </c>
      <c r="O14" s="117">
        <v>500</v>
      </c>
      <c r="P14" s="122" t="s">
        <v>75</v>
      </c>
    </row>
    <row r="15" spans="2:16" ht="42.75" x14ac:dyDescent="0.2">
      <c r="B15" s="106">
        <v>7</v>
      </c>
      <c r="C15" s="107">
        <v>44350</v>
      </c>
      <c r="D15" s="108" t="s">
        <v>66</v>
      </c>
      <c r="E15" s="108" t="s">
        <v>76</v>
      </c>
      <c r="F15" s="109">
        <v>123</v>
      </c>
      <c r="G15" s="110" t="s">
        <v>31</v>
      </c>
      <c r="H15" s="108" t="s">
        <v>37</v>
      </c>
      <c r="I15" s="111" t="s">
        <v>68</v>
      </c>
      <c r="J15" s="111" t="s">
        <v>41</v>
      </c>
      <c r="K15" s="109" t="s">
        <v>68</v>
      </c>
      <c r="L15" s="108">
        <v>4</v>
      </c>
      <c r="M15" s="108">
        <v>2</v>
      </c>
      <c r="N15" s="112">
        <v>0.6</v>
      </c>
      <c r="O15" s="108">
        <v>500</v>
      </c>
      <c r="P15" s="113" t="s">
        <v>77</v>
      </c>
    </row>
    <row r="16" spans="2:16" ht="42.75" x14ac:dyDescent="0.2">
      <c r="B16" s="115">
        <v>8</v>
      </c>
      <c r="C16" s="116">
        <v>44350</v>
      </c>
      <c r="D16" s="117" t="s">
        <v>66</v>
      </c>
      <c r="E16" s="117" t="s">
        <v>78</v>
      </c>
      <c r="F16" s="118">
        <v>123</v>
      </c>
      <c r="G16" s="119" t="s">
        <v>31</v>
      </c>
      <c r="H16" s="117" t="s">
        <v>37</v>
      </c>
      <c r="I16" s="120" t="s">
        <v>68</v>
      </c>
      <c r="J16" s="120" t="s">
        <v>41</v>
      </c>
      <c r="K16" s="118" t="s">
        <v>68</v>
      </c>
      <c r="L16" s="117">
        <v>4</v>
      </c>
      <c r="M16" s="117">
        <v>2</v>
      </c>
      <c r="N16" s="121">
        <v>0.1</v>
      </c>
      <c r="O16" s="117">
        <v>500</v>
      </c>
      <c r="P16" s="122" t="s">
        <v>79</v>
      </c>
    </row>
    <row r="17" spans="2:16" ht="42.75" x14ac:dyDescent="0.2">
      <c r="B17" s="106">
        <v>9</v>
      </c>
      <c r="C17" s="107">
        <v>44350</v>
      </c>
      <c r="D17" s="108" t="s">
        <v>66</v>
      </c>
      <c r="E17" s="108" t="s">
        <v>80</v>
      </c>
      <c r="F17" s="109">
        <v>123</v>
      </c>
      <c r="G17" s="110" t="s">
        <v>31</v>
      </c>
      <c r="H17" s="108" t="s">
        <v>37</v>
      </c>
      <c r="I17" s="111" t="s">
        <v>68</v>
      </c>
      <c r="J17" s="111" t="s">
        <v>41</v>
      </c>
      <c r="K17" s="109" t="s">
        <v>68</v>
      </c>
      <c r="L17" s="108">
        <v>4</v>
      </c>
      <c r="M17" s="108">
        <v>2</v>
      </c>
      <c r="N17" s="112">
        <v>0.1</v>
      </c>
      <c r="O17" s="108">
        <v>500</v>
      </c>
      <c r="P17" s="113" t="s">
        <v>81</v>
      </c>
    </row>
    <row r="18" spans="2:16" ht="42.75" x14ac:dyDescent="0.2">
      <c r="B18" s="115">
        <v>10</v>
      </c>
      <c r="C18" s="116">
        <v>44350</v>
      </c>
      <c r="D18" s="117" t="s">
        <v>66</v>
      </c>
      <c r="E18" s="117" t="s">
        <v>82</v>
      </c>
      <c r="F18" s="118">
        <v>123</v>
      </c>
      <c r="G18" s="119" t="s">
        <v>31</v>
      </c>
      <c r="H18" s="117" t="s">
        <v>37</v>
      </c>
      <c r="I18" s="120" t="s">
        <v>68</v>
      </c>
      <c r="J18" s="120" t="s">
        <v>41</v>
      </c>
      <c r="K18" s="118" t="s">
        <v>68</v>
      </c>
      <c r="L18" s="117">
        <v>4</v>
      </c>
      <c r="M18" s="117">
        <v>2</v>
      </c>
      <c r="N18" s="121">
        <v>0.1</v>
      </c>
      <c r="O18" s="117">
        <v>500</v>
      </c>
      <c r="P18" s="122" t="s">
        <v>83</v>
      </c>
    </row>
    <row r="19" spans="2:16" ht="42.75" x14ac:dyDescent="0.2">
      <c r="B19" s="106">
        <v>11</v>
      </c>
      <c r="C19" s="107">
        <v>44350</v>
      </c>
      <c r="D19" s="108" t="s">
        <v>66</v>
      </c>
      <c r="E19" s="108" t="s">
        <v>84</v>
      </c>
      <c r="F19" s="109">
        <v>123</v>
      </c>
      <c r="G19" s="110" t="s">
        <v>31</v>
      </c>
      <c r="H19" s="108" t="s">
        <v>37</v>
      </c>
      <c r="I19" s="111" t="s">
        <v>68</v>
      </c>
      <c r="J19" s="111" t="s">
        <v>41</v>
      </c>
      <c r="K19" s="109" t="s">
        <v>68</v>
      </c>
      <c r="L19" s="108">
        <v>4</v>
      </c>
      <c r="M19" s="108">
        <v>2</v>
      </c>
      <c r="N19" s="112">
        <v>0.1</v>
      </c>
      <c r="O19" s="108">
        <v>500</v>
      </c>
      <c r="P19" s="113" t="s">
        <v>85</v>
      </c>
    </row>
    <row r="20" spans="2:16" ht="42.75" x14ac:dyDescent="0.2">
      <c r="B20" s="115">
        <v>12</v>
      </c>
      <c r="C20" s="116">
        <v>44350</v>
      </c>
      <c r="D20" s="117" t="s">
        <v>66</v>
      </c>
      <c r="E20" s="117" t="s">
        <v>86</v>
      </c>
      <c r="F20" s="118">
        <v>123</v>
      </c>
      <c r="G20" s="119" t="s">
        <v>31</v>
      </c>
      <c r="H20" s="117" t="s">
        <v>37</v>
      </c>
      <c r="I20" s="120" t="s">
        <v>68</v>
      </c>
      <c r="J20" s="120" t="s">
        <v>41</v>
      </c>
      <c r="K20" s="118" t="s">
        <v>68</v>
      </c>
      <c r="L20" s="117">
        <v>4</v>
      </c>
      <c r="M20" s="117">
        <v>2</v>
      </c>
      <c r="N20" s="121">
        <v>0.1</v>
      </c>
      <c r="O20" s="117">
        <v>500</v>
      </c>
      <c r="P20" s="122" t="s">
        <v>87</v>
      </c>
    </row>
    <row r="21" spans="2:16" ht="42.75" x14ac:dyDescent="0.2">
      <c r="B21" s="106">
        <v>13</v>
      </c>
      <c r="C21" s="107">
        <v>44350</v>
      </c>
      <c r="D21" s="108" t="s">
        <v>66</v>
      </c>
      <c r="E21" s="108" t="s">
        <v>88</v>
      </c>
      <c r="F21" s="109">
        <v>123</v>
      </c>
      <c r="G21" s="110" t="s">
        <v>31</v>
      </c>
      <c r="H21" s="108" t="s">
        <v>37</v>
      </c>
      <c r="I21" s="111" t="s">
        <v>68</v>
      </c>
      <c r="J21" s="111" t="s">
        <v>41</v>
      </c>
      <c r="K21" s="109" t="s">
        <v>68</v>
      </c>
      <c r="L21" s="108">
        <v>4</v>
      </c>
      <c r="M21" s="108">
        <v>2</v>
      </c>
      <c r="N21" s="112">
        <v>0.1</v>
      </c>
      <c r="O21" s="108">
        <v>500</v>
      </c>
      <c r="P21" s="113" t="s">
        <v>89</v>
      </c>
    </row>
    <row r="22" spans="2:16" ht="42.75" x14ac:dyDescent="0.2">
      <c r="B22" s="115">
        <v>14</v>
      </c>
      <c r="C22" s="116">
        <v>44350</v>
      </c>
      <c r="D22" s="117" t="s">
        <v>66</v>
      </c>
      <c r="E22" s="117" t="s">
        <v>90</v>
      </c>
      <c r="F22" s="118">
        <v>123</v>
      </c>
      <c r="G22" s="119" t="s">
        <v>31</v>
      </c>
      <c r="H22" s="117" t="s">
        <v>37</v>
      </c>
      <c r="I22" s="120" t="s">
        <v>68</v>
      </c>
      <c r="J22" s="120" t="s">
        <v>41</v>
      </c>
      <c r="K22" s="118" t="s">
        <v>68</v>
      </c>
      <c r="L22" s="117">
        <v>4</v>
      </c>
      <c r="M22" s="117">
        <v>2</v>
      </c>
      <c r="N22" s="121">
        <v>0.1</v>
      </c>
      <c r="O22" s="117">
        <v>500</v>
      </c>
      <c r="P22" s="122" t="s">
        <v>91</v>
      </c>
    </row>
    <row r="23" spans="2:16" ht="42.75" x14ac:dyDescent="0.2">
      <c r="B23" s="106">
        <v>15</v>
      </c>
      <c r="C23" s="107">
        <v>44350</v>
      </c>
      <c r="D23" s="108" t="s">
        <v>66</v>
      </c>
      <c r="E23" s="108" t="s">
        <v>92</v>
      </c>
      <c r="F23" s="109">
        <v>123</v>
      </c>
      <c r="G23" s="110" t="s">
        <v>31</v>
      </c>
      <c r="H23" s="108" t="s">
        <v>37</v>
      </c>
      <c r="I23" s="111" t="s">
        <v>68</v>
      </c>
      <c r="J23" s="111" t="s">
        <v>41</v>
      </c>
      <c r="K23" s="109" t="s">
        <v>68</v>
      </c>
      <c r="L23" s="108">
        <v>4</v>
      </c>
      <c r="M23" s="108">
        <v>2</v>
      </c>
      <c r="N23" s="112">
        <v>0.1</v>
      </c>
      <c r="O23" s="108">
        <v>500</v>
      </c>
      <c r="P23" s="113" t="s">
        <v>93</v>
      </c>
    </row>
    <row r="24" spans="2:16" ht="42.75" x14ac:dyDescent="0.2">
      <c r="B24" s="115">
        <v>16</v>
      </c>
      <c r="C24" s="116">
        <v>44350</v>
      </c>
      <c r="D24" s="117" t="s">
        <v>66</v>
      </c>
      <c r="E24" s="117" t="s">
        <v>94</v>
      </c>
      <c r="F24" s="118">
        <v>123</v>
      </c>
      <c r="G24" s="119" t="s">
        <v>31</v>
      </c>
      <c r="H24" s="117" t="s">
        <v>37</v>
      </c>
      <c r="I24" s="120" t="s">
        <v>68</v>
      </c>
      <c r="J24" s="120" t="s">
        <v>41</v>
      </c>
      <c r="K24" s="118" t="s">
        <v>68</v>
      </c>
      <c r="L24" s="117">
        <v>4</v>
      </c>
      <c r="M24" s="117">
        <v>2</v>
      </c>
      <c r="N24" s="121">
        <v>0.1</v>
      </c>
      <c r="O24" s="117">
        <v>500</v>
      </c>
      <c r="P24" s="122" t="s">
        <v>95</v>
      </c>
    </row>
    <row r="25" spans="2:16" ht="42.75" x14ac:dyDescent="0.2">
      <c r="B25" s="106">
        <v>17</v>
      </c>
      <c r="C25" s="107">
        <v>44350</v>
      </c>
      <c r="D25" s="108" t="s">
        <v>66</v>
      </c>
      <c r="E25" s="108" t="s">
        <v>96</v>
      </c>
      <c r="F25" s="109">
        <v>123</v>
      </c>
      <c r="G25" s="110" t="s">
        <v>31</v>
      </c>
      <c r="H25" s="108" t="s">
        <v>37</v>
      </c>
      <c r="I25" s="111" t="s">
        <v>68</v>
      </c>
      <c r="J25" s="111" t="s">
        <v>41</v>
      </c>
      <c r="K25" s="109" t="s">
        <v>68</v>
      </c>
      <c r="L25" s="108">
        <v>4</v>
      </c>
      <c r="M25" s="108">
        <v>2</v>
      </c>
      <c r="N25" s="112">
        <v>0.1</v>
      </c>
      <c r="O25" s="108">
        <v>500</v>
      </c>
      <c r="P25" s="113" t="s">
        <v>97</v>
      </c>
    </row>
    <row r="26" spans="2:16" ht="42.75" x14ac:dyDescent="0.2">
      <c r="B26" s="115">
        <v>18</v>
      </c>
      <c r="C26" s="116">
        <v>44350</v>
      </c>
      <c r="D26" s="117" t="s">
        <v>66</v>
      </c>
      <c r="E26" s="117" t="s">
        <v>98</v>
      </c>
      <c r="F26" s="118">
        <v>123</v>
      </c>
      <c r="G26" s="119" t="s">
        <v>31</v>
      </c>
      <c r="H26" s="117" t="s">
        <v>37</v>
      </c>
      <c r="I26" s="120" t="s">
        <v>68</v>
      </c>
      <c r="J26" s="120" t="s">
        <v>41</v>
      </c>
      <c r="K26" s="118" t="s">
        <v>68</v>
      </c>
      <c r="L26" s="117">
        <v>4</v>
      </c>
      <c r="M26" s="117">
        <v>2</v>
      </c>
      <c r="N26" s="121">
        <v>0.1</v>
      </c>
      <c r="O26" s="117">
        <v>500</v>
      </c>
      <c r="P26" s="122" t="s">
        <v>99</v>
      </c>
    </row>
    <row r="27" spans="2:16" ht="42.75" x14ac:dyDescent="0.2">
      <c r="B27" s="106">
        <v>19</v>
      </c>
      <c r="C27" s="107">
        <v>44350</v>
      </c>
      <c r="D27" s="108" t="s">
        <v>66</v>
      </c>
      <c r="E27" s="108" t="s">
        <v>100</v>
      </c>
      <c r="F27" s="109">
        <v>123</v>
      </c>
      <c r="G27" s="110" t="s">
        <v>31</v>
      </c>
      <c r="H27" s="108" t="s">
        <v>37</v>
      </c>
      <c r="I27" s="111" t="s">
        <v>68</v>
      </c>
      <c r="J27" s="111" t="s">
        <v>41</v>
      </c>
      <c r="K27" s="109" t="s">
        <v>68</v>
      </c>
      <c r="L27" s="108">
        <v>4</v>
      </c>
      <c r="M27" s="108">
        <v>2</v>
      </c>
      <c r="N27" s="112">
        <v>0.1</v>
      </c>
      <c r="O27" s="108">
        <v>500</v>
      </c>
      <c r="P27" s="113" t="s">
        <v>101</v>
      </c>
    </row>
    <row r="28" spans="2:16" ht="42.75" x14ac:dyDescent="0.2">
      <c r="B28" s="115">
        <v>20</v>
      </c>
      <c r="C28" s="116">
        <v>44350</v>
      </c>
      <c r="D28" s="117" t="s">
        <v>66</v>
      </c>
      <c r="E28" s="117" t="s">
        <v>102</v>
      </c>
      <c r="F28" s="118">
        <v>123</v>
      </c>
      <c r="G28" s="119" t="s">
        <v>31</v>
      </c>
      <c r="H28" s="117" t="s">
        <v>37</v>
      </c>
      <c r="I28" s="120" t="s">
        <v>68</v>
      </c>
      <c r="J28" s="120" t="s">
        <v>41</v>
      </c>
      <c r="K28" s="118" t="s">
        <v>68</v>
      </c>
      <c r="L28" s="117">
        <v>4</v>
      </c>
      <c r="M28" s="117">
        <v>2</v>
      </c>
      <c r="N28" s="121">
        <v>0.5</v>
      </c>
      <c r="O28" s="117">
        <v>500</v>
      </c>
      <c r="P28" s="122" t="s">
        <v>103</v>
      </c>
    </row>
    <row r="29" spans="2:16" ht="42.75" x14ac:dyDescent="0.2">
      <c r="B29" s="106">
        <v>21</v>
      </c>
      <c r="C29" s="107">
        <v>44350</v>
      </c>
      <c r="D29" s="108" t="s">
        <v>66</v>
      </c>
      <c r="E29" s="108" t="s">
        <v>104</v>
      </c>
      <c r="F29" s="109">
        <v>123</v>
      </c>
      <c r="G29" s="110" t="s">
        <v>31</v>
      </c>
      <c r="H29" s="108" t="s">
        <v>37</v>
      </c>
      <c r="I29" s="111" t="s">
        <v>68</v>
      </c>
      <c r="J29" s="111" t="s">
        <v>41</v>
      </c>
      <c r="K29" s="109" t="s">
        <v>68</v>
      </c>
      <c r="L29" s="108">
        <v>4</v>
      </c>
      <c r="M29" s="108">
        <v>2</v>
      </c>
      <c r="N29" s="112">
        <v>0.5</v>
      </c>
      <c r="O29" s="108">
        <v>500</v>
      </c>
      <c r="P29" s="113" t="s">
        <v>105</v>
      </c>
    </row>
    <row r="30" spans="2:16" ht="42.75" x14ac:dyDescent="0.2">
      <c r="B30" s="115">
        <v>22</v>
      </c>
      <c r="C30" s="116">
        <v>44350</v>
      </c>
      <c r="D30" s="117" t="s">
        <v>66</v>
      </c>
      <c r="E30" s="117" t="s">
        <v>106</v>
      </c>
      <c r="F30" s="118">
        <v>123</v>
      </c>
      <c r="G30" s="119" t="s">
        <v>31</v>
      </c>
      <c r="H30" s="117" t="s">
        <v>37</v>
      </c>
      <c r="I30" s="120" t="s">
        <v>68</v>
      </c>
      <c r="J30" s="120" t="s">
        <v>41</v>
      </c>
      <c r="K30" s="118" t="s">
        <v>68</v>
      </c>
      <c r="L30" s="117">
        <v>4</v>
      </c>
      <c r="M30" s="117">
        <v>2</v>
      </c>
      <c r="N30" s="121">
        <v>0.1</v>
      </c>
      <c r="O30" s="117">
        <v>500</v>
      </c>
      <c r="P30" s="122" t="s">
        <v>107</v>
      </c>
    </row>
    <row r="31" spans="2:16" ht="42.75" x14ac:dyDescent="0.2">
      <c r="B31" s="106">
        <v>23</v>
      </c>
      <c r="C31" s="107">
        <v>44350</v>
      </c>
      <c r="D31" s="108" t="s">
        <v>66</v>
      </c>
      <c r="E31" s="108" t="s">
        <v>108</v>
      </c>
      <c r="F31" s="109">
        <v>123</v>
      </c>
      <c r="G31" s="110" t="s">
        <v>31</v>
      </c>
      <c r="H31" s="108" t="s">
        <v>37</v>
      </c>
      <c r="I31" s="111" t="s">
        <v>68</v>
      </c>
      <c r="J31" s="111" t="s">
        <v>41</v>
      </c>
      <c r="K31" s="109" t="s">
        <v>68</v>
      </c>
      <c r="L31" s="108">
        <v>4</v>
      </c>
      <c r="M31" s="108">
        <v>2</v>
      </c>
      <c r="N31" s="112">
        <v>0.1</v>
      </c>
      <c r="O31" s="108">
        <v>500</v>
      </c>
      <c r="P31" s="113" t="s">
        <v>109</v>
      </c>
    </row>
    <row r="32" spans="2:16" ht="42.75" x14ac:dyDescent="0.2">
      <c r="B32" s="115">
        <v>24</v>
      </c>
      <c r="C32" s="116">
        <v>44350</v>
      </c>
      <c r="D32" s="117" t="s">
        <v>66</v>
      </c>
      <c r="E32" s="117" t="s">
        <v>110</v>
      </c>
      <c r="F32" s="118">
        <v>123</v>
      </c>
      <c r="G32" s="119" t="s">
        <v>31</v>
      </c>
      <c r="H32" s="117" t="s">
        <v>37</v>
      </c>
      <c r="I32" s="120" t="s">
        <v>68</v>
      </c>
      <c r="J32" s="120" t="s">
        <v>41</v>
      </c>
      <c r="K32" s="118" t="s">
        <v>68</v>
      </c>
      <c r="L32" s="117">
        <v>4</v>
      </c>
      <c r="M32" s="117">
        <v>2</v>
      </c>
      <c r="N32" s="121">
        <v>0.1</v>
      </c>
      <c r="O32" s="117">
        <v>500</v>
      </c>
      <c r="P32" s="122" t="s">
        <v>111</v>
      </c>
    </row>
    <row r="33" spans="2:16" ht="42.75" x14ac:dyDescent="0.2">
      <c r="B33" s="106">
        <v>25</v>
      </c>
      <c r="C33" s="107">
        <v>44350</v>
      </c>
      <c r="D33" s="108" t="s">
        <v>66</v>
      </c>
      <c r="E33" s="108" t="s">
        <v>112</v>
      </c>
      <c r="F33" s="109">
        <v>123</v>
      </c>
      <c r="G33" s="110" t="s">
        <v>31</v>
      </c>
      <c r="H33" s="108" t="s">
        <v>37</v>
      </c>
      <c r="I33" s="111" t="s">
        <v>68</v>
      </c>
      <c r="J33" s="111" t="s">
        <v>41</v>
      </c>
      <c r="K33" s="109" t="s">
        <v>68</v>
      </c>
      <c r="L33" s="108">
        <v>4</v>
      </c>
      <c r="M33" s="108">
        <v>2</v>
      </c>
      <c r="N33" s="112">
        <v>0.1</v>
      </c>
      <c r="O33" s="108">
        <v>500</v>
      </c>
      <c r="P33" s="113" t="s">
        <v>113</v>
      </c>
    </row>
    <row r="34" spans="2:16" ht="42.75" x14ac:dyDescent="0.2">
      <c r="B34" s="115">
        <v>26</v>
      </c>
      <c r="C34" s="116">
        <v>44350</v>
      </c>
      <c r="D34" s="117" t="s">
        <v>66</v>
      </c>
      <c r="E34" s="117" t="s">
        <v>114</v>
      </c>
      <c r="F34" s="118">
        <v>123</v>
      </c>
      <c r="G34" s="119" t="s">
        <v>31</v>
      </c>
      <c r="H34" s="117" t="s">
        <v>37</v>
      </c>
      <c r="I34" s="120" t="s">
        <v>68</v>
      </c>
      <c r="J34" s="120" t="s">
        <v>41</v>
      </c>
      <c r="K34" s="118" t="s">
        <v>68</v>
      </c>
      <c r="L34" s="117">
        <v>4</v>
      </c>
      <c r="M34" s="117">
        <v>2</v>
      </c>
      <c r="N34" s="121">
        <v>0.1</v>
      </c>
      <c r="O34" s="117">
        <v>500</v>
      </c>
      <c r="P34" s="122" t="s">
        <v>115</v>
      </c>
    </row>
    <row r="35" spans="2:16" ht="42.75" x14ac:dyDescent="0.2">
      <c r="B35" s="106">
        <v>27</v>
      </c>
      <c r="C35" s="107">
        <v>44350</v>
      </c>
      <c r="D35" s="108" t="s">
        <v>66</v>
      </c>
      <c r="E35" s="108" t="s">
        <v>116</v>
      </c>
      <c r="F35" s="109">
        <v>123</v>
      </c>
      <c r="G35" s="110" t="s">
        <v>31</v>
      </c>
      <c r="H35" s="108" t="s">
        <v>37</v>
      </c>
      <c r="I35" s="111" t="s">
        <v>68</v>
      </c>
      <c r="J35" s="111" t="s">
        <v>41</v>
      </c>
      <c r="K35" s="109" t="s">
        <v>68</v>
      </c>
      <c r="L35" s="108">
        <v>4</v>
      </c>
      <c r="M35" s="108">
        <v>2</v>
      </c>
      <c r="N35" s="112">
        <v>0.1</v>
      </c>
      <c r="O35" s="108">
        <v>500</v>
      </c>
      <c r="P35" s="113" t="s">
        <v>117</v>
      </c>
    </row>
    <row r="36" spans="2:16" ht="42.75" x14ac:dyDescent="0.2">
      <c r="B36" s="115">
        <v>28</v>
      </c>
      <c r="C36" s="116">
        <v>44350</v>
      </c>
      <c r="D36" s="117" t="s">
        <v>66</v>
      </c>
      <c r="E36" s="117" t="s">
        <v>118</v>
      </c>
      <c r="F36" s="118">
        <v>123</v>
      </c>
      <c r="G36" s="119" t="s">
        <v>31</v>
      </c>
      <c r="H36" s="117" t="s">
        <v>37</v>
      </c>
      <c r="I36" s="120" t="s">
        <v>68</v>
      </c>
      <c r="J36" s="120" t="s">
        <v>41</v>
      </c>
      <c r="K36" s="118" t="s">
        <v>68</v>
      </c>
      <c r="L36" s="117">
        <v>4</v>
      </c>
      <c r="M36" s="117">
        <v>2</v>
      </c>
      <c r="N36" s="121">
        <v>0.1</v>
      </c>
      <c r="O36" s="117">
        <v>500</v>
      </c>
      <c r="P36" s="122" t="s">
        <v>119</v>
      </c>
    </row>
    <row r="37" spans="2:16" ht="42.75" x14ac:dyDescent="0.2">
      <c r="B37" s="106">
        <v>29</v>
      </c>
      <c r="C37" s="107">
        <v>44350</v>
      </c>
      <c r="D37" s="108" t="s">
        <v>66</v>
      </c>
      <c r="E37" s="108" t="s">
        <v>120</v>
      </c>
      <c r="F37" s="109">
        <v>123</v>
      </c>
      <c r="G37" s="110" t="s">
        <v>31</v>
      </c>
      <c r="H37" s="108" t="s">
        <v>37</v>
      </c>
      <c r="I37" s="111" t="s">
        <v>68</v>
      </c>
      <c r="J37" s="111" t="s">
        <v>41</v>
      </c>
      <c r="K37" s="109" t="s">
        <v>68</v>
      </c>
      <c r="L37" s="108">
        <v>4</v>
      </c>
      <c r="M37" s="108">
        <v>2</v>
      </c>
      <c r="N37" s="112">
        <v>0.1</v>
      </c>
      <c r="O37" s="108">
        <v>500</v>
      </c>
      <c r="P37" s="113" t="s">
        <v>121</v>
      </c>
    </row>
    <row r="38" spans="2:16" ht="42.75" x14ac:dyDescent="0.2">
      <c r="B38" s="115">
        <v>30</v>
      </c>
      <c r="C38" s="116">
        <v>44350</v>
      </c>
      <c r="D38" s="117" t="s">
        <v>66</v>
      </c>
      <c r="E38" s="117" t="s">
        <v>122</v>
      </c>
      <c r="F38" s="118">
        <v>123</v>
      </c>
      <c r="G38" s="119" t="s">
        <v>31</v>
      </c>
      <c r="H38" s="117" t="s">
        <v>37</v>
      </c>
      <c r="I38" s="120" t="s">
        <v>68</v>
      </c>
      <c r="J38" s="120" t="s">
        <v>41</v>
      </c>
      <c r="K38" s="118" t="s">
        <v>68</v>
      </c>
      <c r="L38" s="117">
        <v>4</v>
      </c>
      <c r="M38" s="117">
        <v>2</v>
      </c>
      <c r="N38" s="121">
        <v>0.1</v>
      </c>
      <c r="O38" s="117">
        <v>500</v>
      </c>
      <c r="P38" s="122" t="s">
        <v>123</v>
      </c>
    </row>
    <row r="39" spans="2:16" ht="42.75" x14ac:dyDescent="0.2">
      <c r="B39" s="106">
        <v>31</v>
      </c>
      <c r="C39" s="107">
        <v>44350</v>
      </c>
      <c r="D39" s="108" t="s">
        <v>66</v>
      </c>
      <c r="E39" s="108" t="s">
        <v>124</v>
      </c>
      <c r="F39" s="109">
        <v>123</v>
      </c>
      <c r="G39" s="110" t="s">
        <v>31</v>
      </c>
      <c r="H39" s="108" t="s">
        <v>37</v>
      </c>
      <c r="I39" s="111" t="s">
        <v>68</v>
      </c>
      <c r="J39" s="111" t="s">
        <v>41</v>
      </c>
      <c r="K39" s="109" t="s">
        <v>68</v>
      </c>
      <c r="L39" s="108">
        <v>4</v>
      </c>
      <c r="M39" s="108">
        <v>2</v>
      </c>
      <c r="N39" s="112">
        <v>0.1</v>
      </c>
      <c r="O39" s="108">
        <v>500</v>
      </c>
      <c r="P39" s="113" t="s">
        <v>125</v>
      </c>
    </row>
    <row r="40" spans="2:16" ht="42.75" x14ac:dyDescent="0.2">
      <c r="B40" s="115">
        <v>32</v>
      </c>
      <c r="C40" s="116">
        <v>44350</v>
      </c>
      <c r="D40" s="117" t="s">
        <v>66</v>
      </c>
      <c r="E40" s="117" t="s">
        <v>126</v>
      </c>
      <c r="F40" s="118">
        <v>123</v>
      </c>
      <c r="G40" s="119" t="s">
        <v>31</v>
      </c>
      <c r="H40" s="117" t="s">
        <v>37</v>
      </c>
      <c r="I40" s="120" t="s">
        <v>68</v>
      </c>
      <c r="J40" s="120" t="s">
        <v>41</v>
      </c>
      <c r="K40" s="118" t="s">
        <v>68</v>
      </c>
      <c r="L40" s="117">
        <v>4</v>
      </c>
      <c r="M40" s="117">
        <v>2</v>
      </c>
      <c r="N40" s="121">
        <v>0.1</v>
      </c>
      <c r="O40" s="117">
        <v>500</v>
      </c>
      <c r="P40" s="122" t="s">
        <v>127</v>
      </c>
    </row>
    <row r="41" spans="2:16" ht="42.75" x14ac:dyDescent="0.2">
      <c r="B41" s="106">
        <v>33</v>
      </c>
      <c r="C41" s="107">
        <v>44350</v>
      </c>
      <c r="D41" s="108" t="s">
        <v>66</v>
      </c>
      <c r="E41" s="108" t="s">
        <v>128</v>
      </c>
      <c r="F41" s="109">
        <v>123</v>
      </c>
      <c r="G41" s="110" t="s">
        <v>31</v>
      </c>
      <c r="H41" s="108" t="s">
        <v>37</v>
      </c>
      <c r="I41" s="111" t="s">
        <v>68</v>
      </c>
      <c r="J41" s="111" t="s">
        <v>41</v>
      </c>
      <c r="K41" s="109" t="s">
        <v>68</v>
      </c>
      <c r="L41" s="108">
        <v>4</v>
      </c>
      <c r="M41" s="108">
        <v>2</v>
      </c>
      <c r="N41" s="112">
        <v>0.1</v>
      </c>
      <c r="O41" s="108">
        <v>500</v>
      </c>
      <c r="P41" s="113" t="s">
        <v>129</v>
      </c>
    </row>
    <row r="42" spans="2:16" ht="42.75" x14ac:dyDescent="0.2">
      <c r="B42" s="115">
        <v>34</v>
      </c>
      <c r="C42" s="116">
        <v>44350</v>
      </c>
      <c r="D42" s="117" t="s">
        <v>66</v>
      </c>
      <c r="E42" s="117" t="s">
        <v>130</v>
      </c>
      <c r="F42" s="118">
        <v>123</v>
      </c>
      <c r="G42" s="119" t="s">
        <v>31</v>
      </c>
      <c r="H42" s="117" t="s">
        <v>37</v>
      </c>
      <c r="I42" s="120" t="s">
        <v>68</v>
      </c>
      <c r="J42" s="120" t="s">
        <v>41</v>
      </c>
      <c r="K42" s="118" t="s">
        <v>68</v>
      </c>
      <c r="L42" s="117">
        <v>4</v>
      </c>
      <c r="M42" s="117">
        <v>2</v>
      </c>
      <c r="N42" s="121">
        <v>0.1</v>
      </c>
      <c r="O42" s="117">
        <v>500</v>
      </c>
      <c r="P42" s="122" t="s">
        <v>131</v>
      </c>
    </row>
    <row r="43" spans="2:16" ht="42.75" x14ac:dyDescent="0.2">
      <c r="B43" s="106">
        <v>35</v>
      </c>
      <c r="C43" s="107">
        <v>44350</v>
      </c>
      <c r="D43" s="108" t="s">
        <v>66</v>
      </c>
      <c r="E43" s="108" t="s">
        <v>132</v>
      </c>
      <c r="F43" s="109">
        <v>123</v>
      </c>
      <c r="G43" s="110" t="s">
        <v>31</v>
      </c>
      <c r="H43" s="108" t="s">
        <v>37</v>
      </c>
      <c r="I43" s="111" t="s">
        <v>68</v>
      </c>
      <c r="J43" s="111" t="s">
        <v>41</v>
      </c>
      <c r="K43" s="109" t="s">
        <v>68</v>
      </c>
      <c r="L43" s="108">
        <v>4</v>
      </c>
      <c r="M43" s="108">
        <v>2</v>
      </c>
      <c r="N43" s="112">
        <v>0.1</v>
      </c>
      <c r="O43" s="108">
        <v>500</v>
      </c>
      <c r="P43" s="113" t="s">
        <v>133</v>
      </c>
    </row>
    <row r="44" spans="2:16" ht="42.75" x14ac:dyDescent="0.2">
      <c r="B44" s="115">
        <v>36</v>
      </c>
      <c r="C44" s="116">
        <v>44350</v>
      </c>
      <c r="D44" s="117" t="s">
        <v>66</v>
      </c>
      <c r="E44" s="117" t="s">
        <v>134</v>
      </c>
      <c r="F44" s="118">
        <v>123</v>
      </c>
      <c r="G44" s="119" t="s">
        <v>31</v>
      </c>
      <c r="H44" s="117" t="s">
        <v>37</v>
      </c>
      <c r="I44" s="120" t="s">
        <v>68</v>
      </c>
      <c r="J44" s="120" t="s">
        <v>41</v>
      </c>
      <c r="K44" s="118" t="s">
        <v>68</v>
      </c>
      <c r="L44" s="117">
        <v>4</v>
      </c>
      <c r="M44" s="117">
        <v>2</v>
      </c>
      <c r="N44" s="121">
        <v>0.1</v>
      </c>
      <c r="O44" s="117">
        <v>500</v>
      </c>
      <c r="P44" s="122" t="s">
        <v>135</v>
      </c>
    </row>
    <row r="45" spans="2:16" ht="42.75" x14ac:dyDescent="0.2">
      <c r="B45" s="106">
        <v>37</v>
      </c>
      <c r="C45" s="107">
        <v>44350</v>
      </c>
      <c r="D45" s="108" t="s">
        <v>66</v>
      </c>
      <c r="E45" s="108" t="s">
        <v>136</v>
      </c>
      <c r="F45" s="109">
        <v>123</v>
      </c>
      <c r="G45" s="110" t="s">
        <v>31</v>
      </c>
      <c r="H45" s="108" t="s">
        <v>37</v>
      </c>
      <c r="I45" s="111" t="s">
        <v>68</v>
      </c>
      <c r="J45" s="111" t="s">
        <v>41</v>
      </c>
      <c r="K45" s="109" t="s">
        <v>68</v>
      </c>
      <c r="L45" s="108">
        <v>4</v>
      </c>
      <c r="M45" s="108">
        <v>2</v>
      </c>
      <c r="N45" s="112">
        <v>0.1</v>
      </c>
      <c r="O45" s="108">
        <v>500</v>
      </c>
      <c r="P45" s="113" t="s">
        <v>137</v>
      </c>
    </row>
    <row r="46" spans="2:16" ht="42.75" x14ac:dyDescent="0.2">
      <c r="B46" s="115">
        <v>38</v>
      </c>
      <c r="C46" s="116">
        <v>44350</v>
      </c>
      <c r="D46" s="117" t="s">
        <v>66</v>
      </c>
      <c r="E46" s="117" t="s">
        <v>138</v>
      </c>
      <c r="F46" s="118">
        <v>123</v>
      </c>
      <c r="G46" s="119" t="s">
        <v>31</v>
      </c>
      <c r="H46" s="117" t="s">
        <v>37</v>
      </c>
      <c r="I46" s="120" t="s">
        <v>68</v>
      </c>
      <c r="J46" s="120" t="s">
        <v>41</v>
      </c>
      <c r="K46" s="118" t="s">
        <v>68</v>
      </c>
      <c r="L46" s="117">
        <v>4</v>
      </c>
      <c r="M46" s="117">
        <v>2</v>
      </c>
      <c r="N46" s="121">
        <v>0.1</v>
      </c>
      <c r="O46" s="117">
        <v>500</v>
      </c>
      <c r="P46" s="122" t="s">
        <v>139</v>
      </c>
    </row>
    <row r="47" spans="2:16" ht="42.75" x14ac:dyDescent="0.2">
      <c r="B47" s="106">
        <v>39</v>
      </c>
      <c r="C47" s="107">
        <v>44350</v>
      </c>
      <c r="D47" s="108" t="s">
        <v>66</v>
      </c>
      <c r="E47" s="108" t="s">
        <v>140</v>
      </c>
      <c r="F47" s="109">
        <v>123</v>
      </c>
      <c r="G47" s="110" t="s">
        <v>31</v>
      </c>
      <c r="H47" s="108" t="s">
        <v>37</v>
      </c>
      <c r="I47" s="111" t="s">
        <v>68</v>
      </c>
      <c r="J47" s="111" t="s">
        <v>41</v>
      </c>
      <c r="K47" s="109" t="s">
        <v>68</v>
      </c>
      <c r="L47" s="108">
        <v>4</v>
      </c>
      <c r="M47" s="108">
        <v>2</v>
      </c>
      <c r="N47" s="112">
        <v>0.1</v>
      </c>
      <c r="O47" s="108">
        <v>500</v>
      </c>
      <c r="P47" s="113" t="s">
        <v>141</v>
      </c>
    </row>
    <row r="48" spans="2:16" ht="42.75" x14ac:dyDescent="0.2">
      <c r="B48" s="115">
        <v>40</v>
      </c>
      <c r="C48" s="116">
        <v>44350</v>
      </c>
      <c r="D48" s="117" t="s">
        <v>66</v>
      </c>
      <c r="E48" s="117" t="s">
        <v>142</v>
      </c>
      <c r="F48" s="118">
        <v>123</v>
      </c>
      <c r="G48" s="119" t="s">
        <v>31</v>
      </c>
      <c r="H48" s="117" t="s">
        <v>37</v>
      </c>
      <c r="I48" s="120" t="s">
        <v>68</v>
      </c>
      <c r="J48" s="120" t="s">
        <v>41</v>
      </c>
      <c r="K48" s="118" t="s">
        <v>68</v>
      </c>
      <c r="L48" s="117">
        <v>4</v>
      </c>
      <c r="M48" s="117">
        <v>2</v>
      </c>
      <c r="N48" s="121">
        <v>0.1</v>
      </c>
      <c r="O48" s="117">
        <v>500</v>
      </c>
      <c r="P48" s="122" t="s">
        <v>143</v>
      </c>
    </row>
    <row r="49" spans="2:16" ht="42.75" x14ac:dyDescent="0.2">
      <c r="B49" s="106">
        <v>41</v>
      </c>
      <c r="C49" s="107">
        <v>44350</v>
      </c>
      <c r="D49" s="108" t="s">
        <v>66</v>
      </c>
      <c r="E49" s="108" t="s">
        <v>144</v>
      </c>
      <c r="F49" s="109">
        <v>123</v>
      </c>
      <c r="G49" s="110" t="s">
        <v>31</v>
      </c>
      <c r="H49" s="108" t="s">
        <v>37</v>
      </c>
      <c r="I49" s="111" t="s">
        <v>68</v>
      </c>
      <c r="J49" s="111" t="s">
        <v>41</v>
      </c>
      <c r="K49" s="109" t="s">
        <v>68</v>
      </c>
      <c r="L49" s="108">
        <v>4</v>
      </c>
      <c r="M49" s="108">
        <v>2</v>
      </c>
      <c r="N49" s="112">
        <v>0.5</v>
      </c>
      <c r="O49" s="108">
        <v>500</v>
      </c>
      <c r="P49" s="113" t="s">
        <v>145</v>
      </c>
    </row>
    <row r="50" spans="2:16" ht="42.75" x14ac:dyDescent="0.2">
      <c r="B50" s="115">
        <v>42</v>
      </c>
      <c r="C50" s="116">
        <v>44350</v>
      </c>
      <c r="D50" s="117" t="s">
        <v>66</v>
      </c>
      <c r="E50" s="117" t="s">
        <v>146</v>
      </c>
      <c r="F50" s="118">
        <v>123</v>
      </c>
      <c r="G50" s="119" t="s">
        <v>31</v>
      </c>
      <c r="H50" s="117" t="s">
        <v>37</v>
      </c>
      <c r="I50" s="120" t="s">
        <v>68</v>
      </c>
      <c r="J50" s="120" t="s">
        <v>41</v>
      </c>
      <c r="K50" s="118" t="s">
        <v>68</v>
      </c>
      <c r="L50" s="117">
        <v>4</v>
      </c>
      <c r="M50" s="117">
        <v>2</v>
      </c>
      <c r="N50" s="121">
        <v>0.1</v>
      </c>
      <c r="O50" s="117">
        <v>500</v>
      </c>
      <c r="P50" s="122" t="s">
        <v>147</v>
      </c>
    </row>
    <row r="51" spans="2:16" ht="42.75" x14ac:dyDescent="0.2">
      <c r="B51" s="106">
        <v>43</v>
      </c>
      <c r="C51" s="107">
        <v>44350</v>
      </c>
      <c r="D51" s="108" t="s">
        <v>66</v>
      </c>
      <c r="E51" s="108" t="s">
        <v>148</v>
      </c>
      <c r="F51" s="109">
        <v>123</v>
      </c>
      <c r="G51" s="110" t="s">
        <v>31</v>
      </c>
      <c r="H51" s="108" t="s">
        <v>37</v>
      </c>
      <c r="I51" s="111" t="s">
        <v>68</v>
      </c>
      <c r="J51" s="111" t="s">
        <v>41</v>
      </c>
      <c r="K51" s="109" t="s">
        <v>68</v>
      </c>
      <c r="L51" s="108">
        <v>4</v>
      </c>
      <c r="M51" s="108">
        <v>2</v>
      </c>
      <c r="N51" s="112">
        <v>0.1</v>
      </c>
      <c r="O51" s="108">
        <v>500</v>
      </c>
      <c r="P51" s="113" t="s">
        <v>149</v>
      </c>
    </row>
    <row r="52" spans="2:16" ht="42.75" x14ac:dyDescent="0.2">
      <c r="B52" s="115">
        <v>44</v>
      </c>
      <c r="C52" s="116">
        <v>44350</v>
      </c>
      <c r="D52" s="117" t="s">
        <v>66</v>
      </c>
      <c r="E52" s="117" t="s">
        <v>150</v>
      </c>
      <c r="F52" s="118">
        <v>123</v>
      </c>
      <c r="G52" s="119" t="s">
        <v>31</v>
      </c>
      <c r="H52" s="117" t="s">
        <v>37</v>
      </c>
      <c r="I52" s="120" t="s">
        <v>68</v>
      </c>
      <c r="J52" s="120" t="s">
        <v>41</v>
      </c>
      <c r="K52" s="118" t="s">
        <v>68</v>
      </c>
      <c r="L52" s="117">
        <v>4</v>
      </c>
      <c r="M52" s="117">
        <v>2</v>
      </c>
      <c r="N52" s="121">
        <v>0.1</v>
      </c>
      <c r="O52" s="117">
        <v>500</v>
      </c>
      <c r="P52" s="122" t="s">
        <v>151</v>
      </c>
    </row>
    <row r="53" spans="2:16" ht="42.75" x14ac:dyDescent="0.2">
      <c r="B53" s="106">
        <v>45</v>
      </c>
      <c r="C53" s="107">
        <v>44350</v>
      </c>
      <c r="D53" s="108" t="s">
        <v>66</v>
      </c>
      <c r="E53" s="108" t="s">
        <v>152</v>
      </c>
      <c r="F53" s="109">
        <v>123</v>
      </c>
      <c r="G53" s="110" t="s">
        <v>31</v>
      </c>
      <c r="H53" s="108" t="s">
        <v>37</v>
      </c>
      <c r="I53" s="111" t="s">
        <v>68</v>
      </c>
      <c r="J53" s="111" t="s">
        <v>41</v>
      </c>
      <c r="K53" s="109" t="s">
        <v>68</v>
      </c>
      <c r="L53" s="108">
        <v>4</v>
      </c>
      <c r="M53" s="108">
        <v>2</v>
      </c>
      <c r="N53" s="112">
        <v>0.1</v>
      </c>
      <c r="O53" s="108">
        <v>500</v>
      </c>
      <c r="P53" s="113" t="s">
        <v>153</v>
      </c>
    </row>
    <row r="54" spans="2:16" ht="42.75" x14ac:dyDescent="0.2">
      <c r="B54" s="115">
        <v>46</v>
      </c>
      <c r="C54" s="116">
        <v>44350</v>
      </c>
      <c r="D54" s="117" t="s">
        <v>66</v>
      </c>
      <c r="E54" s="117" t="s">
        <v>154</v>
      </c>
      <c r="F54" s="118">
        <v>123</v>
      </c>
      <c r="G54" s="119" t="s">
        <v>31</v>
      </c>
      <c r="H54" s="117" t="s">
        <v>37</v>
      </c>
      <c r="I54" s="120" t="s">
        <v>68</v>
      </c>
      <c r="J54" s="120" t="s">
        <v>41</v>
      </c>
      <c r="K54" s="118" t="s">
        <v>68</v>
      </c>
      <c r="L54" s="117">
        <v>4</v>
      </c>
      <c r="M54" s="117">
        <v>2</v>
      </c>
      <c r="N54" s="121">
        <v>0.1</v>
      </c>
      <c r="O54" s="117">
        <v>500</v>
      </c>
      <c r="P54" s="122" t="s">
        <v>155</v>
      </c>
    </row>
    <row r="55" spans="2:16" ht="42.75" x14ac:dyDescent="0.2">
      <c r="B55" s="106">
        <v>47</v>
      </c>
      <c r="C55" s="107">
        <v>44350</v>
      </c>
      <c r="D55" s="108" t="s">
        <v>66</v>
      </c>
      <c r="E55" s="108" t="s">
        <v>156</v>
      </c>
      <c r="F55" s="109">
        <v>123</v>
      </c>
      <c r="G55" s="110" t="s">
        <v>31</v>
      </c>
      <c r="H55" s="108" t="s">
        <v>37</v>
      </c>
      <c r="I55" s="111" t="s">
        <v>68</v>
      </c>
      <c r="J55" s="111" t="s">
        <v>41</v>
      </c>
      <c r="K55" s="109" t="s">
        <v>68</v>
      </c>
      <c r="L55" s="108">
        <v>4</v>
      </c>
      <c r="M55" s="108">
        <v>2</v>
      </c>
      <c r="N55" s="112">
        <v>0.1</v>
      </c>
      <c r="O55" s="108">
        <v>500</v>
      </c>
      <c r="P55" s="113" t="s">
        <v>157</v>
      </c>
    </row>
    <row r="56" spans="2:16" ht="42.75" x14ac:dyDescent="0.2">
      <c r="B56" s="115">
        <v>48</v>
      </c>
      <c r="C56" s="116">
        <v>44350</v>
      </c>
      <c r="D56" s="117" t="s">
        <v>66</v>
      </c>
      <c r="E56" s="117" t="s">
        <v>158</v>
      </c>
      <c r="F56" s="118">
        <v>123</v>
      </c>
      <c r="G56" s="119" t="s">
        <v>31</v>
      </c>
      <c r="H56" s="117" t="s">
        <v>37</v>
      </c>
      <c r="I56" s="120" t="s">
        <v>68</v>
      </c>
      <c r="J56" s="120" t="s">
        <v>41</v>
      </c>
      <c r="K56" s="118" t="s">
        <v>68</v>
      </c>
      <c r="L56" s="117">
        <v>4</v>
      </c>
      <c r="M56" s="117">
        <v>2</v>
      </c>
      <c r="N56" s="121">
        <v>0.1</v>
      </c>
      <c r="O56" s="117">
        <v>500</v>
      </c>
      <c r="P56" s="122" t="s">
        <v>159</v>
      </c>
    </row>
    <row r="57" spans="2:16" ht="42.75" x14ac:dyDescent="0.2">
      <c r="B57" s="106">
        <v>49</v>
      </c>
      <c r="C57" s="107">
        <v>44350</v>
      </c>
      <c r="D57" s="108" t="s">
        <v>66</v>
      </c>
      <c r="E57" s="108" t="s">
        <v>160</v>
      </c>
      <c r="F57" s="109">
        <v>123</v>
      </c>
      <c r="G57" s="110" t="s">
        <v>31</v>
      </c>
      <c r="H57" s="108" t="s">
        <v>37</v>
      </c>
      <c r="I57" s="111" t="s">
        <v>68</v>
      </c>
      <c r="J57" s="111" t="s">
        <v>41</v>
      </c>
      <c r="K57" s="109" t="s">
        <v>68</v>
      </c>
      <c r="L57" s="108">
        <v>4</v>
      </c>
      <c r="M57" s="108">
        <v>2</v>
      </c>
      <c r="N57" s="112">
        <v>0.1</v>
      </c>
      <c r="O57" s="108">
        <v>500</v>
      </c>
      <c r="P57" s="113" t="s">
        <v>161</v>
      </c>
    </row>
    <row r="58" spans="2:16" ht="42.75" x14ac:dyDescent="0.2">
      <c r="B58" s="115">
        <v>50</v>
      </c>
      <c r="C58" s="116">
        <v>44350</v>
      </c>
      <c r="D58" s="117" t="s">
        <v>66</v>
      </c>
      <c r="E58" s="117" t="s">
        <v>162</v>
      </c>
      <c r="F58" s="118">
        <v>123</v>
      </c>
      <c r="G58" s="119" t="s">
        <v>31</v>
      </c>
      <c r="H58" s="117" t="s">
        <v>37</v>
      </c>
      <c r="I58" s="120" t="s">
        <v>68</v>
      </c>
      <c r="J58" s="120" t="s">
        <v>41</v>
      </c>
      <c r="K58" s="118" t="s">
        <v>68</v>
      </c>
      <c r="L58" s="117">
        <v>4</v>
      </c>
      <c r="M58" s="117">
        <v>2</v>
      </c>
      <c r="N58" s="121">
        <v>0.1</v>
      </c>
      <c r="O58" s="117">
        <v>500</v>
      </c>
      <c r="P58" s="122" t="s">
        <v>163</v>
      </c>
    </row>
    <row r="59" spans="2:16" ht="42.75" x14ac:dyDescent="0.2">
      <c r="B59" s="106">
        <v>51</v>
      </c>
      <c r="C59" s="107">
        <v>44350</v>
      </c>
      <c r="D59" s="108" t="s">
        <v>66</v>
      </c>
      <c r="E59" s="108" t="s">
        <v>164</v>
      </c>
      <c r="F59" s="109">
        <v>123</v>
      </c>
      <c r="G59" s="110" t="s">
        <v>31</v>
      </c>
      <c r="H59" s="108" t="s">
        <v>37</v>
      </c>
      <c r="I59" s="111" t="s">
        <v>68</v>
      </c>
      <c r="J59" s="111" t="s">
        <v>41</v>
      </c>
      <c r="K59" s="109" t="s">
        <v>68</v>
      </c>
      <c r="L59" s="108">
        <v>4</v>
      </c>
      <c r="M59" s="108">
        <v>2</v>
      </c>
      <c r="N59" s="112">
        <v>0.1</v>
      </c>
      <c r="O59" s="108">
        <v>500</v>
      </c>
      <c r="P59" s="113" t="s">
        <v>165</v>
      </c>
    </row>
    <row r="60" spans="2:16" ht="42.75" x14ac:dyDescent="0.2">
      <c r="B60" s="115">
        <v>52</v>
      </c>
      <c r="C60" s="116">
        <v>44350</v>
      </c>
      <c r="D60" s="117" t="s">
        <v>66</v>
      </c>
      <c r="E60" s="117" t="s">
        <v>166</v>
      </c>
      <c r="F60" s="118">
        <v>123</v>
      </c>
      <c r="G60" s="119" t="s">
        <v>31</v>
      </c>
      <c r="H60" s="117" t="s">
        <v>37</v>
      </c>
      <c r="I60" s="120" t="s">
        <v>68</v>
      </c>
      <c r="J60" s="120" t="s">
        <v>41</v>
      </c>
      <c r="K60" s="118" t="s">
        <v>68</v>
      </c>
      <c r="L60" s="117">
        <v>4</v>
      </c>
      <c r="M60" s="117">
        <v>2</v>
      </c>
      <c r="N60" s="121">
        <v>0.1</v>
      </c>
      <c r="O60" s="117">
        <v>500</v>
      </c>
      <c r="P60" s="122" t="s">
        <v>167</v>
      </c>
    </row>
    <row r="61" spans="2:16" ht="42.75" x14ac:dyDescent="0.2">
      <c r="B61" s="106">
        <v>53</v>
      </c>
      <c r="C61" s="107">
        <v>44350</v>
      </c>
      <c r="D61" s="108" t="s">
        <v>66</v>
      </c>
      <c r="E61" s="108" t="s">
        <v>168</v>
      </c>
      <c r="F61" s="109">
        <v>123</v>
      </c>
      <c r="G61" s="110" t="s">
        <v>31</v>
      </c>
      <c r="H61" s="108" t="s">
        <v>37</v>
      </c>
      <c r="I61" s="111" t="s">
        <v>68</v>
      </c>
      <c r="J61" s="111" t="s">
        <v>41</v>
      </c>
      <c r="K61" s="109" t="s">
        <v>68</v>
      </c>
      <c r="L61" s="108">
        <v>4</v>
      </c>
      <c r="M61" s="108">
        <v>2</v>
      </c>
      <c r="N61" s="112">
        <v>0.1</v>
      </c>
      <c r="O61" s="108">
        <v>500</v>
      </c>
      <c r="P61" s="113" t="s">
        <v>169</v>
      </c>
    </row>
    <row r="62" spans="2:16" ht="42.75" x14ac:dyDescent="0.2">
      <c r="B62" s="115">
        <v>54</v>
      </c>
      <c r="C62" s="116">
        <v>44350</v>
      </c>
      <c r="D62" s="117" t="s">
        <v>66</v>
      </c>
      <c r="E62" s="117" t="s">
        <v>170</v>
      </c>
      <c r="F62" s="118">
        <v>123</v>
      </c>
      <c r="G62" s="119" t="s">
        <v>31</v>
      </c>
      <c r="H62" s="117" t="s">
        <v>37</v>
      </c>
      <c r="I62" s="120" t="s">
        <v>68</v>
      </c>
      <c r="J62" s="120" t="s">
        <v>41</v>
      </c>
      <c r="K62" s="118" t="s">
        <v>68</v>
      </c>
      <c r="L62" s="117">
        <v>4</v>
      </c>
      <c r="M62" s="117">
        <v>2</v>
      </c>
      <c r="N62" s="121">
        <v>0.1</v>
      </c>
      <c r="O62" s="117">
        <v>500</v>
      </c>
      <c r="P62" s="122" t="s">
        <v>171</v>
      </c>
    </row>
    <row r="63" spans="2:16" ht="42.75" x14ac:dyDescent="0.2">
      <c r="B63" s="106">
        <v>55</v>
      </c>
      <c r="C63" s="107">
        <v>44350</v>
      </c>
      <c r="D63" s="108" t="s">
        <v>66</v>
      </c>
      <c r="E63" s="108" t="s">
        <v>172</v>
      </c>
      <c r="F63" s="109">
        <v>123</v>
      </c>
      <c r="G63" s="110" t="s">
        <v>31</v>
      </c>
      <c r="H63" s="108" t="s">
        <v>37</v>
      </c>
      <c r="I63" s="111" t="s">
        <v>68</v>
      </c>
      <c r="J63" s="111" t="s">
        <v>41</v>
      </c>
      <c r="K63" s="109" t="s">
        <v>68</v>
      </c>
      <c r="L63" s="108">
        <v>4</v>
      </c>
      <c r="M63" s="108">
        <v>2</v>
      </c>
      <c r="N63" s="112">
        <v>0.1</v>
      </c>
      <c r="O63" s="108">
        <v>500</v>
      </c>
      <c r="P63" s="113" t="s">
        <v>173</v>
      </c>
    </row>
    <row r="64" spans="2:16" ht="42.75" x14ac:dyDescent="0.2">
      <c r="B64" s="115">
        <v>56</v>
      </c>
      <c r="C64" s="116">
        <v>44350</v>
      </c>
      <c r="D64" s="117" t="s">
        <v>66</v>
      </c>
      <c r="E64" s="117" t="s">
        <v>174</v>
      </c>
      <c r="F64" s="118">
        <v>123</v>
      </c>
      <c r="G64" s="119" t="s">
        <v>31</v>
      </c>
      <c r="H64" s="117" t="s">
        <v>37</v>
      </c>
      <c r="I64" s="120" t="s">
        <v>68</v>
      </c>
      <c r="J64" s="120" t="s">
        <v>41</v>
      </c>
      <c r="K64" s="118" t="s">
        <v>68</v>
      </c>
      <c r="L64" s="117">
        <v>4</v>
      </c>
      <c r="M64" s="117">
        <v>2</v>
      </c>
      <c r="N64" s="121">
        <v>0.1</v>
      </c>
      <c r="O64" s="117">
        <v>500</v>
      </c>
      <c r="P64" s="122" t="s">
        <v>175</v>
      </c>
    </row>
    <row r="65" spans="2:16" ht="42.75" x14ac:dyDescent="0.2">
      <c r="B65" s="106">
        <v>57</v>
      </c>
      <c r="C65" s="107">
        <v>44350</v>
      </c>
      <c r="D65" s="108" t="s">
        <v>66</v>
      </c>
      <c r="E65" s="108" t="s">
        <v>176</v>
      </c>
      <c r="F65" s="109">
        <v>123</v>
      </c>
      <c r="G65" s="110" t="s">
        <v>31</v>
      </c>
      <c r="H65" s="108" t="s">
        <v>37</v>
      </c>
      <c r="I65" s="111" t="s">
        <v>68</v>
      </c>
      <c r="J65" s="111" t="s">
        <v>41</v>
      </c>
      <c r="K65" s="109" t="s">
        <v>68</v>
      </c>
      <c r="L65" s="108">
        <v>4</v>
      </c>
      <c r="M65" s="108">
        <v>2</v>
      </c>
      <c r="N65" s="112">
        <v>0.1</v>
      </c>
      <c r="O65" s="108">
        <v>500</v>
      </c>
      <c r="P65" s="113" t="s">
        <v>177</v>
      </c>
    </row>
    <row r="66" spans="2:16" ht="42.75" x14ac:dyDescent="0.2">
      <c r="B66" s="115">
        <v>58</v>
      </c>
      <c r="C66" s="116">
        <v>44350</v>
      </c>
      <c r="D66" s="117" t="s">
        <v>66</v>
      </c>
      <c r="E66" s="117" t="s">
        <v>178</v>
      </c>
      <c r="F66" s="118">
        <v>123</v>
      </c>
      <c r="G66" s="119" t="s">
        <v>31</v>
      </c>
      <c r="H66" s="117" t="s">
        <v>37</v>
      </c>
      <c r="I66" s="120" t="s">
        <v>68</v>
      </c>
      <c r="J66" s="120" t="s">
        <v>41</v>
      </c>
      <c r="K66" s="118" t="s">
        <v>68</v>
      </c>
      <c r="L66" s="117">
        <v>4</v>
      </c>
      <c r="M66" s="117">
        <v>2</v>
      </c>
      <c r="N66" s="121">
        <v>0.1</v>
      </c>
      <c r="O66" s="117">
        <v>500</v>
      </c>
      <c r="P66" s="122" t="s">
        <v>179</v>
      </c>
    </row>
    <row r="67" spans="2:16" ht="42.75" x14ac:dyDescent="0.2">
      <c r="B67" s="106">
        <v>59</v>
      </c>
      <c r="C67" s="107">
        <v>44350</v>
      </c>
      <c r="D67" s="108" t="s">
        <v>66</v>
      </c>
      <c r="E67" s="108" t="s">
        <v>180</v>
      </c>
      <c r="F67" s="109">
        <v>123</v>
      </c>
      <c r="G67" s="110" t="s">
        <v>31</v>
      </c>
      <c r="H67" s="108" t="s">
        <v>37</v>
      </c>
      <c r="I67" s="111" t="s">
        <v>68</v>
      </c>
      <c r="J67" s="111" t="s">
        <v>41</v>
      </c>
      <c r="K67" s="109" t="s">
        <v>68</v>
      </c>
      <c r="L67" s="108">
        <v>4</v>
      </c>
      <c r="M67" s="108">
        <v>2</v>
      </c>
      <c r="N67" s="112">
        <v>0.1</v>
      </c>
      <c r="O67" s="108">
        <v>500</v>
      </c>
      <c r="P67" s="113" t="s">
        <v>181</v>
      </c>
    </row>
    <row r="68" spans="2:16" ht="42.75" x14ac:dyDescent="0.2">
      <c r="B68" s="115">
        <v>60</v>
      </c>
      <c r="C68" s="116">
        <v>44350</v>
      </c>
      <c r="D68" s="117" t="s">
        <v>66</v>
      </c>
      <c r="E68" s="117" t="s">
        <v>182</v>
      </c>
      <c r="F68" s="118">
        <v>123</v>
      </c>
      <c r="G68" s="119" t="s">
        <v>31</v>
      </c>
      <c r="H68" s="117" t="s">
        <v>37</v>
      </c>
      <c r="I68" s="120" t="s">
        <v>68</v>
      </c>
      <c r="J68" s="120" t="s">
        <v>41</v>
      </c>
      <c r="K68" s="118" t="s">
        <v>68</v>
      </c>
      <c r="L68" s="117">
        <v>4</v>
      </c>
      <c r="M68" s="117">
        <v>2</v>
      </c>
      <c r="N68" s="121">
        <v>0.1</v>
      </c>
      <c r="O68" s="117">
        <v>500</v>
      </c>
      <c r="P68" s="122" t="s">
        <v>183</v>
      </c>
    </row>
    <row r="69" spans="2:16" ht="42.75" x14ac:dyDescent="0.2">
      <c r="B69" s="106">
        <v>61</v>
      </c>
      <c r="C69" s="107">
        <v>44350</v>
      </c>
      <c r="D69" s="108" t="s">
        <v>66</v>
      </c>
      <c r="E69" s="108" t="s">
        <v>184</v>
      </c>
      <c r="F69" s="109">
        <v>123</v>
      </c>
      <c r="G69" s="110" t="s">
        <v>31</v>
      </c>
      <c r="H69" s="108" t="s">
        <v>37</v>
      </c>
      <c r="I69" s="111" t="s">
        <v>68</v>
      </c>
      <c r="J69" s="111" t="s">
        <v>41</v>
      </c>
      <c r="K69" s="109" t="s">
        <v>68</v>
      </c>
      <c r="L69" s="108">
        <v>4</v>
      </c>
      <c r="M69" s="108">
        <v>2</v>
      </c>
      <c r="N69" s="112">
        <v>0.1</v>
      </c>
      <c r="O69" s="108">
        <v>500</v>
      </c>
      <c r="P69" s="113" t="s">
        <v>185</v>
      </c>
    </row>
    <row r="70" spans="2:16" ht="42.75" x14ac:dyDescent="0.2">
      <c r="B70" s="115">
        <v>62</v>
      </c>
      <c r="C70" s="116">
        <v>44350</v>
      </c>
      <c r="D70" s="117" t="s">
        <v>66</v>
      </c>
      <c r="E70" s="117" t="s">
        <v>186</v>
      </c>
      <c r="F70" s="118">
        <v>123</v>
      </c>
      <c r="G70" s="119" t="s">
        <v>31</v>
      </c>
      <c r="H70" s="117" t="s">
        <v>37</v>
      </c>
      <c r="I70" s="120" t="s">
        <v>68</v>
      </c>
      <c r="J70" s="120" t="s">
        <v>41</v>
      </c>
      <c r="K70" s="118" t="s">
        <v>68</v>
      </c>
      <c r="L70" s="117">
        <v>4</v>
      </c>
      <c r="M70" s="117">
        <v>2</v>
      </c>
      <c r="N70" s="121">
        <v>0.1</v>
      </c>
      <c r="O70" s="117">
        <v>500</v>
      </c>
      <c r="P70" s="122" t="s">
        <v>187</v>
      </c>
    </row>
    <row r="71" spans="2:16" ht="42.75" x14ac:dyDescent="0.2">
      <c r="B71" s="106">
        <v>63</v>
      </c>
      <c r="C71" s="107">
        <v>44350</v>
      </c>
      <c r="D71" s="108" t="s">
        <v>66</v>
      </c>
      <c r="E71" s="108" t="s">
        <v>188</v>
      </c>
      <c r="F71" s="109">
        <v>123</v>
      </c>
      <c r="G71" s="110" t="s">
        <v>31</v>
      </c>
      <c r="H71" s="108" t="s">
        <v>37</v>
      </c>
      <c r="I71" s="111" t="s">
        <v>68</v>
      </c>
      <c r="J71" s="111" t="s">
        <v>41</v>
      </c>
      <c r="K71" s="109" t="s">
        <v>68</v>
      </c>
      <c r="L71" s="108">
        <v>4</v>
      </c>
      <c r="M71" s="108">
        <v>2</v>
      </c>
      <c r="N71" s="112">
        <v>0.1</v>
      </c>
      <c r="O71" s="108">
        <v>500</v>
      </c>
      <c r="P71" s="113" t="s">
        <v>189</v>
      </c>
    </row>
    <row r="72" spans="2:16" ht="42.75" x14ac:dyDescent="0.2">
      <c r="B72" s="115">
        <v>64</v>
      </c>
      <c r="C72" s="116">
        <v>44350</v>
      </c>
      <c r="D72" s="117" t="s">
        <v>66</v>
      </c>
      <c r="E72" s="117" t="s">
        <v>190</v>
      </c>
      <c r="F72" s="118">
        <v>123</v>
      </c>
      <c r="G72" s="119" t="s">
        <v>31</v>
      </c>
      <c r="H72" s="117" t="s">
        <v>37</v>
      </c>
      <c r="I72" s="120" t="s">
        <v>68</v>
      </c>
      <c r="J72" s="120" t="s">
        <v>41</v>
      </c>
      <c r="K72" s="118" t="s">
        <v>68</v>
      </c>
      <c r="L72" s="117">
        <v>4</v>
      </c>
      <c r="M72" s="117">
        <v>2</v>
      </c>
      <c r="N72" s="121">
        <v>0.1</v>
      </c>
      <c r="O72" s="117">
        <v>500</v>
      </c>
      <c r="P72" s="122" t="s">
        <v>191</v>
      </c>
    </row>
    <row r="73" spans="2:16" ht="42.75" x14ac:dyDescent="0.2">
      <c r="B73" s="106">
        <v>65</v>
      </c>
      <c r="C73" s="107">
        <v>44350</v>
      </c>
      <c r="D73" s="108" t="s">
        <v>66</v>
      </c>
      <c r="E73" s="108" t="s">
        <v>192</v>
      </c>
      <c r="F73" s="109">
        <v>123</v>
      </c>
      <c r="G73" s="110" t="s">
        <v>31</v>
      </c>
      <c r="H73" s="108" t="s">
        <v>37</v>
      </c>
      <c r="I73" s="111" t="s">
        <v>68</v>
      </c>
      <c r="J73" s="111" t="s">
        <v>41</v>
      </c>
      <c r="K73" s="109" t="s">
        <v>68</v>
      </c>
      <c r="L73" s="108">
        <v>4</v>
      </c>
      <c r="M73" s="108">
        <v>2</v>
      </c>
      <c r="N73" s="112">
        <v>0.1</v>
      </c>
      <c r="O73" s="108">
        <v>500</v>
      </c>
      <c r="P73" s="113" t="s">
        <v>193</v>
      </c>
    </row>
    <row r="74" spans="2:16" ht="42.75" x14ac:dyDescent="0.2">
      <c r="B74" s="115">
        <v>66</v>
      </c>
      <c r="C74" s="116">
        <v>44350</v>
      </c>
      <c r="D74" s="117" t="s">
        <v>66</v>
      </c>
      <c r="E74" s="117" t="s">
        <v>194</v>
      </c>
      <c r="F74" s="118">
        <v>123</v>
      </c>
      <c r="G74" s="119" t="s">
        <v>31</v>
      </c>
      <c r="H74" s="117" t="s">
        <v>37</v>
      </c>
      <c r="I74" s="120" t="s">
        <v>68</v>
      </c>
      <c r="J74" s="120" t="s">
        <v>41</v>
      </c>
      <c r="K74" s="118" t="s">
        <v>68</v>
      </c>
      <c r="L74" s="117">
        <v>4</v>
      </c>
      <c r="M74" s="117">
        <v>2</v>
      </c>
      <c r="N74" s="121">
        <v>0.1</v>
      </c>
      <c r="O74" s="117">
        <v>500</v>
      </c>
      <c r="P74" s="122" t="s">
        <v>195</v>
      </c>
    </row>
    <row r="75" spans="2:16" ht="42.75" x14ac:dyDescent="0.2">
      <c r="B75" s="106">
        <v>67</v>
      </c>
      <c r="C75" s="107">
        <v>44350</v>
      </c>
      <c r="D75" s="108" t="s">
        <v>66</v>
      </c>
      <c r="E75" s="108" t="s">
        <v>196</v>
      </c>
      <c r="F75" s="109">
        <v>123</v>
      </c>
      <c r="G75" s="110" t="s">
        <v>31</v>
      </c>
      <c r="H75" s="108" t="s">
        <v>37</v>
      </c>
      <c r="I75" s="111" t="s">
        <v>68</v>
      </c>
      <c r="J75" s="111" t="s">
        <v>41</v>
      </c>
      <c r="K75" s="109" t="s">
        <v>68</v>
      </c>
      <c r="L75" s="108">
        <v>4</v>
      </c>
      <c r="M75" s="108">
        <v>2</v>
      </c>
      <c r="N75" s="112">
        <v>0.1</v>
      </c>
      <c r="O75" s="108">
        <v>500</v>
      </c>
      <c r="P75" s="113" t="s">
        <v>197</v>
      </c>
    </row>
    <row r="76" spans="2:16" ht="42.75" x14ac:dyDescent="0.2">
      <c r="B76" s="115">
        <v>68</v>
      </c>
      <c r="C76" s="116">
        <v>44350</v>
      </c>
      <c r="D76" s="117" t="s">
        <v>66</v>
      </c>
      <c r="E76" s="117" t="s">
        <v>198</v>
      </c>
      <c r="F76" s="118">
        <v>123</v>
      </c>
      <c r="G76" s="119" t="s">
        <v>31</v>
      </c>
      <c r="H76" s="117" t="s">
        <v>37</v>
      </c>
      <c r="I76" s="120" t="s">
        <v>68</v>
      </c>
      <c r="J76" s="120" t="s">
        <v>41</v>
      </c>
      <c r="K76" s="118" t="s">
        <v>68</v>
      </c>
      <c r="L76" s="117">
        <v>4</v>
      </c>
      <c r="M76" s="117">
        <v>2</v>
      </c>
      <c r="N76" s="121">
        <v>0.1</v>
      </c>
      <c r="O76" s="117">
        <v>500</v>
      </c>
      <c r="P76" s="122" t="s">
        <v>199</v>
      </c>
    </row>
    <row r="77" spans="2:16" ht="42.75" x14ac:dyDescent="0.2">
      <c r="B77" s="106">
        <v>69</v>
      </c>
      <c r="C77" s="107">
        <v>44350</v>
      </c>
      <c r="D77" s="108" t="s">
        <v>66</v>
      </c>
      <c r="E77" s="108" t="s">
        <v>200</v>
      </c>
      <c r="F77" s="109">
        <v>123</v>
      </c>
      <c r="G77" s="110" t="s">
        <v>31</v>
      </c>
      <c r="H77" s="108" t="s">
        <v>37</v>
      </c>
      <c r="I77" s="111" t="s">
        <v>68</v>
      </c>
      <c r="J77" s="111" t="s">
        <v>41</v>
      </c>
      <c r="K77" s="109" t="s">
        <v>68</v>
      </c>
      <c r="L77" s="108">
        <v>4</v>
      </c>
      <c r="M77" s="108">
        <v>2</v>
      </c>
      <c r="N77" s="112">
        <v>0.1</v>
      </c>
      <c r="O77" s="108">
        <v>500</v>
      </c>
      <c r="P77" s="113" t="s">
        <v>201</v>
      </c>
    </row>
    <row r="78" spans="2:16" ht="42.75" x14ac:dyDescent="0.2">
      <c r="B78" s="115">
        <v>70</v>
      </c>
      <c r="C78" s="116">
        <v>44350</v>
      </c>
      <c r="D78" s="117" t="s">
        <v>66</v>
      </c>
      <c r="E78" s="117" t="s">
        <v>202</v>
      </c>
      <c r="F78" s="118">
        <v>123</v>
      </c>
      <c r="G78" s="119" t="s">
        <v>31</v>
      </c>
      <c r="H78" s="117" t="s">
        <v>37</v>
      </c>
      <c r="I78" s="120" t="s">
        <v>68</v>
      </c>
      <c r="J78" s="120" t="s">
        <v>41</v>
      </c>
      <c r="K78" s="118" t="s">
        <v>68</v>
      </c>
      <c r="L78" s="117">
        <v>4</v>
      </c>
      <c r="M78" s="117">
        <v>2</v>
      </c>
      <c r="N78" s="121">
        <v>0.1</v>
      </c>
      <c r="O78" s="117">
        <v>500</v>
      </c>
      <c r="P78" s="122" t="s">
        <v>203</v>
      </c>
    </row>
    <row r="79" spans="2:16" ht="42.75" x14ac:dyDescent="0.2">
      <c r="B79" s="106">
        <v>71</v>
      </c>
      <c r="C79" s="107">
        <v>44350</v>
      </c>
      <c r="D79" s="108" t="s">
        <v>66</v>
      </c>
      <c r="E79" s="108" t="s">
        <v>204</v>
      </c>
      <c r="F79" s="109">
        <v>123</v>
      </c>
      <c r="G79" s="110" t="s">
        <v>31</v>
      </c>
      <c r="H79" s="108" t="s">
        <v>37</v>
      </c>
      <c r="I79" s="111" t="s">
        <v>68</v>
      </c>
      <c r="J79" s="111" t="s">
        <v>41</v>
      </c>
      <c r="K79" s="109" t="s">
        <v>68</v>
      </c>
      <c r="L79" s="108">
        <v>4</v>
      </c>
      <c r="M79" s="108">
        <v>2</v>
      </c>
      <c r="N79" s="112">
        <v>0.1</v>
      </c>
      <c r="O79" s="108">
        <v>500</v>
      </c>
      <c r="P79" s="113" t="s">
        <v>205</v>
      </c>
    </row>
    <row r="80" spans="2:16" ht="42.75" x14ac:dyDescent="0.2">
      <c r="B80" s="115">
        <v>72</v>
      </c>
      <c r="C80" s="116">
        <v>44350</v>
      </c>
      <c r="D80" s="117" t="s">
        <v>66</v>
      </c>
      <c r="E80" s="117" t="s">
        <v>206</v>
      </c>
      <c r="F80" s="118">
        <v>123</v>
      </c>
      <c r="G80" s="119" t="s">
        <v>31</v>
      </c>
      <c r="H80" s="117" t="s">
        <v>37</v>
      </c>
      <c r="I80" s="120" t="s">
        <v>68</v>
      </c>
      <c r="J80" s="120" t="s">
        <v>41</v>
      </c>
      <c r="K80" s="118" t="s">
        <v>68</v>
      </c>
      <c r="L80" s="117">
        <v>4</v>
      </c>
      <c r="M80" s="117">
        <v>2</v>
      </c>
      <c r="N80" s="121">
        <v>0.1</v>
      </c>
      <c r="O80" s="117">
        <v>500</v>
      </c>
      <c r="P80" s="122" t="s">
        <v>207</v>
      </c>
    </row>
    <row r="81" spans="2:16" ht="42.75" x14ac:dyDescent="0.2">
      <c r="B81" s="106">
        <v>73</v>
      </c>
      <c r="C81" s="107">
        <v>44350</v>
      </c>
      <c r="D81" s="108" t="s">
        <v>66</v>
      </c>
      <c r="E81" s="108" t="s">
        <v>208</v>
      </c>
      <c r="F81" s="109">
        <v>123</v>
      </c>
      <c r="G81" s="110" t="s">
        <v>31</v>
      </c>
      <c r="H81" s="108" t="s">
        <v>37</v>
      </c>
      <c r="I81" s="111" t="s">
        <v>68</v>
      </c>
      <c r="J81" s="111" t="s">
        <v>41</v>
      </c>
      <c r="K81" s="109" t="s">
        <v>68</v>
      </c>
      <c r="L81" s="108">
        <v>4</v>
      </c>
      <c r="M81" s="108">
        <v>2</v>
      </c>
      <c r="N81" s="112">
        <v>0.1</v>
      </c>
      <c r="O81" s="108">
        <v>500</v>
      </c>
      <c r="P81" s="113" t="s">
        <v>209</v>
      </c>
    </row>
    <row r="82" spans="2:16" ht="42.75" x14ac:dyDescent="0.2">
      <c r="B82" s="115">
        <v>74</v>
      </c>
      <c r="C82" s="116">
        <v>44350</v>
      </c>
      <c r="D82" s="117" t="s">
        <v>66</v>
      </c>
      <c r="E82" s="117" t="s">
        <v>210</v>
      </c>
      <c r="F82" s="118">
        <v>123</v>
      </c>
      <c r="G82" s="119" t="s">
        <v>31</v>
      </c>
      <c r="H82" s="117" t="s">
        <v>37</v>
      </c>
      <c r="I82" s="120" t="s">
        <v>68</v>
      </c>
      <c r="J82" s="120" t="s">
        <v>41</v>
      </c>
      <c r="K82" s="118" t="s">
        <v>68</v>
      </c>
      <c r="L82" s="117">
        <v>4</v>
      </c>
      <c r="M82" s="117">
        <v>2</v>
      </c>
      <c r="N82" s="121">
        <v>0.1</v>
      </c>
      <c r="O82" s="117">
        <v>500</v>
      </c>
      <c r="P82" s="122" t="s">
        <v>211</v>
      </c>
    </row>
    <row r="83" spans="2:16" ht="42.75" x14ac:dyDescent="0.2">
      <c r="B83" s="106">
        <v>75</v>
      </c>
      <c r="C83" s="107">
        <v>44350</v>
      </c>
      <c r="D83" s="108" t="s">
        <v>66</v>
      </c>
      <c r="E83" s="108" t="s">
        <v>212</v>
      </c>
      <c r="F83" s="109">
        <v>123</v>
      </c>
      <c r="G83" s="110" t="s">
        <v>31</v>
      </c>
      <c r="H83" s="108" t="s">
        <v>37</v>
      </c>
      <c r="I83" s="111" t="s">
        <v>68</v>
      </c>
      <c r="J83" s="111" t="s">
        <v>41</v>
      </c>
      <c r="K83" s="109" t="s">
        <v>68</v>
      </c>
      <c r="L83" s="108">
        <v>4</v>
      </c>
      <c r="M83" s="108">
        <v>2</v>
      </c>
      <c r="N83" s="112">
        <v>0.1</v>
      </c>
      <c r="O83" s="108">
        <v>500</v>
      </c>
      <c r="P83" s="113" t="s">
        <v>213</v>
      </c>
    </row>
    <row r="84" spans="2:16" ht="42.75" x14ac:dyDescent="0.2">
      <c r="B84" s="115">
        <v>76</v>
      </c>
      <c r="C84" s="116">
        <v>44350</v>
      </c>
      <c r="D84" s="117" t="s">
        <v>66</v>
      </c>
      <c r="E84" s="117" t="s">
        <v>214</v>
      </c>
      <c r="F84" s="118">
        <v>123</v>
      </c>
      <c r="G84" s="119" t="s">
        <v>31</v>
      </c>
      <c r="H84" s="117" t="s">
        <v>37</v>
      </c>
      <c r="I84" s="120" t="s">
        <v>68</v>
      </c>
      <c r="J84" s="120" t="s">
        <v>41</v>
      </c>
      <c r="K84" s="118" t="s">
        <v>68</v>
      </c>
      <c r="L84" s="117">
        <v>4</v>
      </c>
      <c r="M84" s="117">
        <v>2</v>
      </c>
      <c r="N84" s="121">
        <v>0.1</v>
      </c>
      <c r="O84" s="117">
        <v>500</v>
      </c>
      <c r="P84" s="122" t="s">
        <v>215</v>
      </c>
    </row>
    <row r="85" spans="2:16" ht="42.75" x14ac:dyDescent="0.2">
      <c r="B85" s="106">
        <v>77</v>
      </c>
      <c r="C85" s="107">
        <v>44350</v>
      </c>
      <c r="D85" s="108" t="s">
        <v>66</v>
      </c>
      <c r="E85" s="108" t="s">
        <v>216</v>
      </c>
      <c r="F85" s="109">
        <v>123</v>
      </c>
      <c r="G85" s="110" t="s">
        <v>31</v>
      </c>
      <c r="H85" s="108" t="s">
        <v>37</v>
      </c>
      <c r="I85" s="111" t="s">
        <v>68</v>
      </c>
      <c r="J85" s="111" t="s">
        <v>41</v>
      </c>
      <c r="K85" s="109" t="s">
        <v>68</v>
      </c>
      <c r="L85" s="108">
        <v>4</v>
      </c>
      <c r="M85" s="108">
        <v>2</v>
      </c>
      <c r="N85" s="112">
        <v>0.1</v>
      </c>
      <c r="O85" s="108">
        <v>500</v>
      </c>
      <c r="P85" s="113" t="s">
        <v>217</v>
      </c>
    </row>
    <row r="86" spans="2:16" ht="42.75" x14ac:dyDescent="0.2">
      <c r="B86" s="115">
        <v>78</v>
      </c>
      <c r="C86" s="116">
        <v>44350</v>
      </c>
      <c r="D86" s="117" t="s">
        <v>66</v>
      </c>
      <c r="E86" s="117" t="s">
        <v>218</v>
      </c>
      <c r="F86" s="118">
        <v>123</v>
      </c>
      <c r="G86" s="119" t="s">
        <v>31</v>
      </c>
      <c r="H86" s="117" t="s">
        <v>37</v>
      </c>
      <c r="I86" s="120" t="s">
        <v>68</v>
      </c>
      <c r="J86" s="120" t="s">
        <v>41</v>
      </c>
      <c r="K86" s="118" t="s">
        <v>68</v>
      </c>
      <c r="L86" s="117">
        <v>4</v>
      </c>
      <c r="M86" s="117">
        <v>2</v>
      </c>
      <c r="N86" s="121">
        <v>0.1</v>
      </c>
      <c r="O86" s="117">
        <v>500</v>
      </c>
      <c r="P86" s="122" t="s">
        <v>219</v>
      </c>
    </row>
    <row r="87" spans="2:16" ht="42.75" x14ac:dyDescent="0.2">
      <c r="B87" s="106">
        <v>79</v>
      </c>
      <c r="C87" s="107">
        <v>44350</v>
      </c>
      <c r="D87" s="108" t="s">
        <v>66</v>
      </c>
      <c r="E87" s="108" t="s">
        <v>220</v>
      </c>
      <c r="F87" s="109">
        <v>123</v>
      </c>
      <c r="G87" s="110" t="s">
        <v>31</v>
      </c>
      <c r="H87" s="108" t="s">
        <v>37</v>
      </c>
      <c r="I87" s="111" t="s">
        <v>68</v>
      </c>
      <c r="J87" s="111" t="s">
        <v>41</v>
      </c>
      <c r="K87" s="109" t="s">
        <v>68</v>
      </c>
      <c r="L87" s="108">
        <v>4</v>
      </c>
      <c r="M87" s="108">
        <v>2</v>
      </c>
      <c r="N87" s="112">
        <v>0.1</v>
      </c>
      <c r="O87" s="108">
        <v>500</v>
      </c>
      <c r="P87" s="113" t="s">
        <v>221</v>
      </c>
    </row>
    <row r="88" spans="2:16" ht="42.75" x14ac:dyDescent="0.2">
      <c r="B88" s="115">
        <v>80</v>
      </c>
      <c r="C88" s="116">
        <v>44350</v>
      </c>
      <c r="D88" s="117" t="s">
        <v>66</v>
      </c>
      <c r="E88" s="117" t="s">
        <v>222</v>
      </c>
      <c r="F88" s="118">
        <v>123</v>
      </c>
      <c r="G88" s="119" t="s">
        <v>31</v>
      </c>
      <c r="H88" s="117" t="s">
        <v>37</v>
      </c>
      <c r="I88" s="120" t="s">
        <v>68</v>
      </c>
      <c r="J88" s="120" t="s">
        <v>41</v>
      </c>
      <c r="K88" s="118" t="s">
        <v>68</v>
      </c>
      <c r="L88" s="117">
        <v>4</v>
      </c>
      <c r="M88" s="117">
        <v>2</v>
      </c>
      <c r="N88" s="121">
        <v>0.1</v>
      </c>
      <c r="O88" s="117">
        <v>500</v>
      </c>
      <c r="P88" s="122" t="s">
        <v>223</v>
      </c>
    </row>
    <row r="89" spans="2:16" ht="42.75" x14ac:dyDescent="0.2">
      <c r="B89" s="106">
        <v>81</v>
      </c>
      <c r="C89" s="107">
        <v>44350</v>
      </c>
      <c r="D89" s="108" t="s">
        <v>66</v>
      </c>
      <c r="E89" s="108" t="s">
        <v>224</v>
      </c>
      <c r="F89" s="109">
        <v>123</v>
      </c>
      <c r="G89" s="110" t="s">
        <v>31</v>
      </c>
      <c r="H89" s="108" t="s">
        <v>37</v>
      </c>
      <c r="I89" s="111" t="s">
        <v>68</v>
      </c>
      <c r="J89" s="111" t="s">
        <v>41</v>
      </c>
      <c r="K89" s="109" t="s">
        <v>68</v>
      </c>
      <c r="L89" s="108">
        <v>4</v>
      </c>
      <c r="M89" s="108">
        <v>2</v>
      </c>
      <c r="N89" s="112">
        <v>0.1</v>
      </c>
      <c r="O89" s="108">
        <v>500</v>
      </c>
      <c r="P89" s="113" t="s">
        <v>225</v>
      </c>
    </row>
    <row r="90" spans="2:16" ht="42.75" x14ac:dyDescent="0.2">
      <c r="B90" s="115">
        <v>82</v>
      </c>
      <c r="C90" s="116">
        <v>44350</v>
      </c>
      <c r="D90" s="117" t="s">
        <v>66</v>
      </c>
      <c r="E90" s="117" t="s">
        <v>226</v>
      </c>
      <c r="F90" s="118">
        <v>123</v>
      </c>
      <c r="G90" s="119" t="s">
        <v>31</v>
      </c>
      <c r="H90" s="117" t="s">
        <v>37</v>
      </c>
      <c r="I90" s="120" t="s">
        <v>68</v>
      </c>
      <c r="J90" s="120" t="s">
        <v>41</v>
      </c>
      <c r="K90" s="118" t="s">
        <v>68</v>
      </c>
      <c r="L90" s="117">
        <v>4</v>
      </c>
      <c r="M90" s="117">
        <v>2</v>
      </c>
      <c r="N90" s="121">
        <v>0.1</v>
      </c>
      <c r="O90" s="117">
        <v>500</v>
      </c>
      <c r="P90" s="122" t="s">
        <v>227</v>
      </c>
    </row>
    <row r="91" spans="2:16" ht="42.75" x14ac:dyDescent="0.2">
      <c r="B91" s="106">
        <v>83</v>
      </c>
      <c r="C91" s="107">
        <v>44350</v>
      </c>
      <c r="D91" s="108" t="s">
        <v>66</v>
      </c>
      <c r="E91" s="108" t="s">
        <v>228</v>
      </c>
      <c r="F91" s="109">
        <v>123</v>
      </c>
      <c r="G91" s="110" t="s">
        <v>31</v>
      </c>
      <c r="H91" s="108" t="s">
        <v>37</v>
      </c>
      <c r="I91" s="111" t="s">
        <v>68</v>
      </c>
      <c r="J91" s="111" t="s">
        <v>41</v>
      </c>
      <c r="K91" s="109" t="s">
        <v>68</v>
      </c>
      <c r="L91" s="108">
        <v>4</v>
      </c>
      <c r="M91" s="108">
        <v>2</v>
      </c>
      <c r="N91" s="112">
        <v>0.1</v>
      </c>
      <c r="O91" s="108">
        <v>500</v>
      </c>
      <c r="P91" s="113" t="s">
        <v>229</v>
      </c>
    </row>
    <row r="92" spans="2:16" ht="42.75" x14ac:dyDescent="0.2">
      <c r="B92" s="115">
        <v>84</v>
      </c>
      <c r="C92" s="116">
        <v>44350</v>
      </c>
      <c r="D92" s="117" t="s">
        <v>66</v>
      </c>
      <c r="E92" s="117" t="s">
        <v>230</v>
      </c>
      <c r="F92" s="118">
        <v>123</v>
      </c>
      <c r="G92" s="119" t="s">
        <v>31</v>
      </c>
      <c r="H92" s="117" t="s">
        <v>37</v>
      </c>
      <c r="I92" s="120" t="s">
        <v>68</v>
      </c>
      <c r="J92" s="120" t="s">
        <v>41</v>
      </c>
      <c r="K92" s="118" t="s">
        <v>68</v>
      </c>
      <c r="L92" s="117">
        <v>4</v>
      </c>
      <c r="M92" s="117">
        <v>2</v>
      </c>
      <c r="N92" s="121">
        <v>0.1</v>
      </c>
      <c r="O92" s="117">
        <v>500</v>
      </c>
      <c r="P92" s="122" t="s">
        <v>231</v>
      </c>
    </row>
    <row r="93" spans="2:16" ht="42.75" x14ac:dyDescent="0.2">
      <c r="B93" s="106">
        <v>85</v>
      </c>
      <c r="C93" s="107">
        <v>44350</v>
      </c>
      <c r="D93" s="108" t="s">
        <v>66</v>
      </c>
      <c r="E93" s="108" t="s">
        <v>232</v>
      </c>
      <c r="F93" s="109">
        <v>123</v>
      </c>
      <c r="G93" s="110" t="s">
        <v>31</v>
      </c>
      <c r="H93" s="108" t="s">
        <v>37</v>
      </c>
      <c r="I93" s="111" t="s">
        <v>68</v>
      </c>
      <c r="J93" s="111" t="s">
        <v>41</v>
      </c>
      <c r="K93" s="109" t="s">
        <v>68</v>
      </c>
      <c r="L93" s="108">
        <v>4</v>
      </c>
      <c r="M93" s="108">
        <v>2</v>
      </c>
      <c r="N93" s="112">
        <v>0.1</v>
      </c>
      <c r="O93" s="108">
        <v>500</v>
      </c>
      <c r="P93" s="113" t="s">
        <v>233</v>
      </c>
    </row>
    <row r="94" spans="2:16" ht="42.75" x14ac:dyDescent="0.2">
      <c r="B94" s="115">
        <v>86</v>
      </c>
      <c r="C94" s="116">
        <v>44350</v>
      </c>
      <c r="D94" s="117" t="s">
        <v>66</v>
      </c>
      <c r="E94" s="117" t="s">
        <v>234</v>
      </c>
      <c r="F94" s="118">
        <v>123</v>
      </c>
      <c r="G94" s="119" t="s">
        <v>31</v>
      </c>
      <c r="H94" s="117" t="s">
        <v>37</v>
      </c>
      <c r="I94" s="120" t="s">
        <v>68</v>
      </c>
      <c r="J94" s="120" t="s">
        <v>41</v>
      </c>
      <c r="K94" s="118" t="s">
        <v>68</v>
      </c>
      <c r="L94" s="117">
        <v>4</v>
      </c>
      <c r="M94" s="117">
        <v>2</v>
      </c>
      <c r="N94" s="121">
        <v>0.1</v>
      </c>
      <c r="O94" s="117">
        <v>500</v>
      </c>
      <c r="P94" s="122" t="s">
        <v>235</v>
      </c>
    </row>
    <row r="95" spans="2:16" ht="42.75" x14ac:dyDescent="0.2">
      <c r="B95" s="106">
        <v>87</v>
      </c>
      <c r="C95" s="107">
        <v>44350</v>
      </c>
      <c r="D95" s="108" t="s">
        <v>66</v>
      </c>
      <c r="E95" s="108" t="s">
        <v>236</v>
      </c>
      <c r="F95" s="109">
        <v>123</v>
      </c>
      <c r="G95" s="110" t="s">
        <v>31</v>
      </c>
      <c r="H95" s="108" t="s">
        <v>37</v>
      </c>
      <c r="I95" s="111" t="s">
        <v>68</v>
      </c>
      <c r="J95" s="111" t="s">
        <v>41</v>
      </c>
      <c r="K95" s="109" t="s">
        <v>68</v>
      </c>
      <c r="L95" s="108">
        <v>4</v>
      </c>
      <c r="M95" s="108">
        <v>2</v>
      </c>
      <c r="N95" s="112">
        <v>0.1</v>
      </c>
      <c r="O95" s="108">
        <v>500</v>
      </c>
      <c r="P95" s="113" t="s">
        <v>237</v>
      </c>
    </row>
    <row r="96" spans="2:16" ht="42.75" x14ac:dyDescent="0.2">
      <c r="B96" s="115">
        <v>88</v>
      </c>
      <c r="C96" s="116">
        <v>44350</v>
      </c>
      <c r="D96" s="117" t="s">
        <v>66</v>
      </c>
      <c r="E96" s="117" t="s">
        <v>238</v>
      </c>
      <c r="F96" s="118">
        <v>123</v>
      </c>
      <c r="G96" s="119" t="s">
        <v>31</v>
      </c>
      <c r="H96" s="117" t="s">
        <v>37</v>
      </c>
      <c r="I96" s="120" t="s">
        <v>68</v>
      </c>
      <c r="J96" s="120" t="s">
        <v>41</v>
      </c>
      <c r="K96" s="118" t="s">
        <v>68</v>
      </c>
      <c r="L96" s="117">
        <v>4</v>
      </c>
      <c r="M96" s="117">
        <v>2</v>
      </c>
      <c r="N96" s="121">
        <v>0.1</v>
      </c>
      <c r="O96" s="117">
        <v>500</v>
      </c>
      <c r="P96" s="122" t="s">
        <v>239</v>
      </c>
    </row>
    <row r="97" spans="2:16" ht="42.75" x14ac:dyDescent="0.2">
      <c r="B97" s="106">
        <v>89</v>
      </c>
      <c r="C97" s="107">
        <v>44350</v>
      </c>
      <c r="D97" s="108" t="s">
        <v>66</v>
      </c>
      <c r="E97" s="108" t="s">
        <v>240</v>
      </c>
      <c r="F97" s="109">
        <v>123</v>
      </c>
      <c r="G97" s="110" t="s">
        <v>31</v>
      </c>
      <c r="H97" s="108" t="s">
        <v>37</v>
      </c>
      <c r="I97" s="111" t="s">
        <v>68</v>
      </c>
      <c r="J97" s="111" t="s">
        <v>41</v>
      </c>
      <c r="K97" s="109" t="s">
        <v>68</v>
      </c>
      <c r="L97" s="108">
        <v>4</v>
      </c>
      <c r="M97" s="108">
        <v>2</v>
      </c>
      <c r="N97" s="112">
        <v>0.1</v>
      </c>
      <c r="O97" s="108">
        <v>500</v>
      </c>
      <c r="P97" s="113" t="s">
        <v>241</v>
      </c>
    </row>
    <row r="98" spans="2:16" ht="42.75" x14ac:dyDescent="0.2">
      <c r="B98" s="115">
        <v>90</v>
      </c>
      <c r="C98" s="116">
        <v>44350</v>
      </c>
      <c r="D98" s="117" t="s">
        <v>66</v>
      </c>
      <c r="E98" s="117" t="s">
        <v>242</v>
      </c>
      <c r="F98" s="118">
        <v>123</v>
      </c>
      <c r="G98" s="119" t="s">
        <v>31</v>
      </c>
      <c r="H98" s="117" t="s">
        <v>37</v>
      </c>
      <c r="I98" s="120" t="s">
        <v>68</v>
      </c>
      <c r="J98" s="120" t="s">
        <v>41</v>
      </c>
      <c r="K98" s="118" t="s">
        <v>68</v>
      </c>
      <c r="L98" s="117">
        <v>4</v>
      </c>
      <c r="M98" s="117">
        <v>2</v>
      </c>
      <c r="N98" s="121">
        <v>0.1</v>
      </c>
      <c r="O98" s="117">
        <v>500</v>
      </c>
      <c r="P98" s="122" t="s">
        <v>243</v>
      </c>
    </row>
    <row r="99" spans="2:16" ht="42.75" x14ac:dyDescent="0.2">
      <c r="B99" s="106">
        <v>91</v>
      </c>
      <c r="C99" s="107">
        <v>44350</v>
      </c>
      <c r="D99" s="108" t="s">
        <v>66</v>
      </c>
      <c r="E99" s="108" t="s">
        <v>244</v>
      </c>
      <c r="F99" s="109">
        <v>123</v>
      </c>
      <c r="G99" s="110" t="s">
        <v>31</v>
      </c>
      <c r="H99" s="108" t="s">
        <v>37</v>
      </c>
      <c r="I99" s="111" t="s">
        <v>68</v>
      </c>
      <c r="J99" s="111" t="s">
        <v>41</v>
      </c>
      <c r="K99" s="109" t="s">
        <v>68</v>
      </c>
      <c r="L99" s="108">
        <v>4</v>
      </c>
      <c r="M99" s="108">
        <v>2</v>
      </c>
      <c r="N99" s="112">
        <v>0.1</v>
      </c>
      <c r="O99" s="108">
        <v>500</v>
      </c>
      <c r="P99" s="113" t="s">
        <v>245</v>
      </c>
    </row>
    <row r="100" spans="2:16" ht="42.75" x14ac:dyDescent="0.2">
      <c r="B100" s="115">
        <v>92</v>
      </c>
      <c r="C100" s="116">
        <v>44350</v>
      </c>
      <c r="D100" s="117" t="s">
        <v>66</v>
      </c>
      <c r="E100" s="117" t="s">
        <v>246</v>
      </c>
      <c r="F100" s="118">
        <v>123</v>
      </c>
      <c r="G100" s="119" t="s">
        <v>31</v>
      </c>
      <c r="H100" s="117" t="s">
        <v>37</v>
      </c>
      <c r="I100" s="120" t="s">
        <v>68</v>
      </c>
      <c r="J100" s="120" t="s">
        <v>41</v>
      </c>
      <c r="K100" s="118" t="s">
        <v>68</v>
      </c>
      <c r="L100" s="117">
        <v>4</v>
      </c>
      <c r="M100" s="117">
        <v>2</v>
      </c>
      <c r="N100" s="121">
        <v>0.1</v>
      </c>
      <c r="O100" s="117">
        <v>500</v>
      </c>
      <c r="P100" s="122" t="s">
        <v>247</v>
      </c>
    </row>
    <row r="101" spans="2:16" ht="42.75" x14ac:dyDescent="0.2">
      <c r="B101" s="106">
        <v>93</v>
      </c>
      <c r="C101" s="107">
        <v>44350</v>
      </c>
      <c r="D101" s="108" t="s">
        <v>66</v>
      </c>
      <c r="E101" s="108" t="s">
        <v>248</v>
      </c>
      <c r="F101" s="109">
        <v>123</v>
      </c>
      <c r="G101" s="110" t="s">
        <v>31</v>
      </c>
      <c r="H101" s="108" t="s">
        <v>37</v>
      </c>
      <c r="I101" s="111" t="s">
        <v>68</v>
      </c>
      <c r="J101" s="111" t="s">
        <v>41</v>
      </c>
      <c r="K101" s="109" t="s">
        <v>68</v>
      </c>
      <c r="L101" s="108">
        <v>4</v>
      </c>
      <c r="M101" s="108">
        <v>2</v>
      </c>
      <c r="N101" s="112">
        <v>0.1</v>
      </c>
      <c r="O101" s="108">
        <v>500</v>
      </c>
      <c r="P101" s="113" t="s">
        <v>249</v>
      </c>
    </row>
    <row r="102" spans="2:16" ht="42.75" x14ac:dyDescent="0.2">
      <c r="B102" s="115">
        <v>94</v>
      </c>
      <c r="C102" s="116">
        <v>44350</v>
      </c>
      <c r="D102" s="117" t="s">
        <v>66</v>
      </c>
      <c r="E102" s="117" t="s">
        <v>250</v>
      </c>
      <c r="F102" s="118">
        <v>123</v>
      </c>
      <c r="G102" s="119" t="s">
        <v>31</v>
      </c>
      <c r="H102" s="117" t="s">
        <v>37</v>
      </c>
      <c r="I102" s="120" t="s">
        <v>68</v>
      </c>
      <c r="J102" s="120" t="s">
        <v>41</v>
      </c>
      <c r="K102" s="118" t="s">
        <v>68</v>
      </c>
      <c r="L102" s="117">
        <v>4</v>
      </c>
      <c r="M102" s="117">
        <v>2</v>
      </c>
      <c r="N102" s="121">
        <v>0.1</v>
      </c>
      <c r="O102" s="117">
        <v>500</v>
      </c>
      <c r="P102" s="122" t="s">
        <v>251</v>
      </c>
    </row>
    <row r="103" spans="2:16" ht="42.75" x14ac:dyDescent="0.2">
      <c r="B103" s="106">
        <v>95</v>
      </c>
      <c r="C103" s="107">
        <v>44350</v>
      </c>
      <c r="D103" s="108" t="s">
        <v>66</v>
      </c>
      <c r="E103" s="108" t="s">
        <v>252</v>
      </c>
      <c r="F103" s="109">
        <v>123</v>
      </c>
      <c r="G103" s="110" t="s">
        <v>31</v>
      </c>
      <c r="H103" s="108" t="s">
        <v>37</v>
      </c>
      <c r="I103" s="111" t="s">
        <v>68</v>
      </c>
      <c r="J103" s="111" t="s">
        <v>41</v>
      </c>
      <c r="K103" s="109" t="s">
        <v>68</v>
      </c>
      <c r="L103" s="108">
        <v>4</v>
      </c>
      <c r="M103" s="108">
        <v>2</v>
      </c>
      <c r="N103" s="112">
        <v>0.1</v>
      </c>
      <c r="O103" s="108">
        <v>500</v>
      </c>
      <c r="P103" s="113" t="s">
        <v>253</v>
      </c>
    </row>
    <row r="104" spans="2:16" ht="42.75" x14ac:dyDescent="0.2">
      <c r="B104" s="115">
        <v>96</v>
      </c>
      <c r="C104" s="116">
        <v>44350</v>
      </c>
      <c r="D104" s="117" t="s">
        <v>66</v>
      </c>
      <c r="E104" s="117" t="s">
        <v>254</v>
      </c>
      <c r="F104" s="118">
        <v>123</v>
      </c>
      <c r="G104" s="119" t="s">
        <v>31</v>
      </c>
      <c r="H104" s="117" t="s">
        <v>37</v>
      </c>
      <c r="I104" s="120" t="s">
        <v>68</v>
      </c>
      <c r="J104" s="120" t="s">
        <v>41</v>
      </c>
      <c r="K104" s="118" t="s">
        <v>68</v>
      </c>
      <c r="L104" s="117">
        <v>4</v>
      </c>
      <c r="M104" s="117">
        <v>2</v>
      </c>
      <c r="N104" s="121">
        <v>0.1</v>
      </c>
      <c r="O104" s="117">
        <v>500</v>
      </c>
      <c r="P104" s="122" t="s">
        <v>255</v>
      </c>
    </row>
    <row r="105" spans="2:16" ht="42.75" x14ac:dyDescent="0.2">
      <c r="B105" s="106">
        <v>97</v>
      </c>
      <c r="C105" s="107">
        <v>44350</v>
      </c>
      <c r="D105" s="108" t="s">
        <v>66</v>
      </c>
      <c r="E105" s="108" t="s">
        <v>256</v>
      </c>
      <c r="F105" s="109">
        <v>123</v>
      </c>
      <c r="G105" s="110" t="s">
        <v>31</v>
      </c>
      <c r="H105" s="108" t="s">
        <v>37</v>
      </c>
      <c r="I105" s="111" t="s">
        <v>68</v>
      </c>
      <c r="J105" s="111" t="s">
        <v>41</v>
      </c>
      <c r="K105" s="109" t="s">
        <v>68</v>
      </c>
      <c r="L105" s="108">
        <v>4</v>
      </c>
      <c r="M105" s="108">
        <v>2</v>
      </c>
      <c r="N105" s="112">
        <v>0.1</v>
      </c>
      <c r="O105" s="108">
        <v>500</v>
      </c>
      <c r="P105" s="113" t="s">
        <v>257</v>
      </c>
    </row>
    <row r="106" spans="2:16" ht="42.75" x14ac:dyDescent="0.2">
      <c r="B106" s="115">
        <v>98</v>
      </c>
      <c r="C106" s="116">
        <v>44350</v>
      </c>
      <c r="D106" s="117" t="s">
        <v>66</v>
      </c>
      <c r="E106" s="117" t="s">
        <v>258</v>
      </c>
      <c r="F106" s="118">
        <v>123</v>
      </c>
      <c r="G106" s="119" t="s">
        <v>31</v>
      </c>
      <c r="H106" s="117" t="s">
        <v>37</v>
      </c>
      <c r="I106" s="120" t="s">
        <v>68</v>
      </c>
      <c r="J106" s="120" t="s">
        <v>41</v>
      </c>
      <c r="K106" s="118" t="s">
        <v>68</v>
      </c>
      <c r="L106" s="117">
        <v>4</v>
      </c>
      <c r="M106" s="117">
        <v>2</v>
      </c>
      <c r="N106" s="121">
        <v>0.1</v>
      </c>
      <c r="O106" s="117">
        <v>500</v>
      </c>
      <c r="P106" s="122" t="s">
        <v>259</v>
      </c>
    </row>
    <row r="107" spans="2:16" ht="42.75" x14ac:dyDescent="0.2">
      <c r="B107" s="106">
        <v>99</v>
      </c>
      <c r="C107" s="107">
        <v>44350</v>
      </c>
      <c r="D107" s="108" t="s">
        <v>66</v>
      </c>
      <c r="E107" s="108" t="s">
        <v>260</v>
      </c>
      <c r="F107" s="109">
        <v>123</v>
      </c>
      <c r="G107" s="110" t="s">
        <v>31</v>
      </c>
      <c r="H107" s="108" t="s">
        <v>37</v>
      </c>
      <c r="I107" s="111" t="s">
        <v>68</v>
      </c>
      <c r="J107" s="111" t="s">
        <v>41</v>
      </c>
      <c r="K107" s="109" t="s">
        <v>68</v>
      </c>
      <c r="L107" s="108">
        <v>4</v>
      </c>
      <c r="M107" s="108">
        <v>2</v>
      </c>
      <c r="N107" s="112">
        <v>0.1</v>
      </c>
      <c r="O107" s="108">
        <v>500</v>
      </c>
      <c r="P107" s="113" t="s">
        <v>261</v>
      </c>
    </row>
    <row r="108" spans="2:16" ht="42.75" x14ac:dyDescent="0.2">
      <c r="B108" s="115">
        <v>100</v>
      </c>
      <c r="C108" s="116">
        <v>44350</v>
      </c>
      <c r="D108" s="117" t="s">
        <v>66</v>
      </c>
      <c r="E108" s="117" t="s">
        <v>262</v>
      </c>
      <c r="F108" s="118">
        <v>123</v>
      </c>
      <c r="G108" s="119" t="s">
        <v>31</v>
      </c>
      <c r="H108" s="117" t="s">
        <v>37</v>
      </c>
      <c r="I108" s="120" t="s">
        <v>68</v>
      </c>
      <c r="J108" s="120" t="s">
        <v>41</v>
      </c>
      <c r="K108" s="118" t="s">
        <v>68</v>
      </c>
      <c r="L108" s="117">
        <v>4</v>
      </c>
      <c r="M108" s="117">
        <v>2</v>
      </c>
      <c r="N108" s="121">
        <v>0.1</v>
      </c>
      <c r="O108" s="117">
        <v>500</v>
      </c>
      <c r="P108" s="122" t="s">
        <v>263</v>
      </c>
    </row>
    <row r="109" spans="2:16" ht="42.75" x14ac:dyDescent="0.2">
      <c r="B109" s="106">
        <v>101</v>
      </c>
      <c r="C109" s="107">
        <v>44350</v>
      </c>
      <c r="D109" s="108" t="s">
        <v>66</v>
      </c>
      <c r="E109" s="108" t="s">
        <v>264</v>
      </c>
      <c r="F109" s="109">
        <v>123</v>
      </c>
      <c r="G109" s="110" t="s">
        <v>31</v>
      </c>
      <c r="H109" s="108" t="s">
        <v>37</v>
      </c>
      <c r="I109" s="111" t="s">
        <v>68</v>
      </c>
      <c r="J109" s="111" t="s">
        <v>41</v>
      </c>
      <c r="K109" s="109" t="s">
        <v>68</v>
      </c>
      <c r="L109" s="108">
        <v>4</v>
      </c>
      <c r="M109" s="108">
        <v>2</v>
      </c>
      <c r="N109" s="112">
        <v>0.1</v>
      </c>
      <c r="O109" s="108">
        <v>500</v>
      </c>
      <c r="P109" s="113" t="s">
        <v>265</v>
      </c>
    </row>
    <row r="110" spans="2:16" ht="42.75" x14ac:dyDescent="0.2">
      <c r="B110" s="115">
        <v>102</v>
      </c>
      <c r="C110" s="116">
        <v>44350</v>
      </c>
      <c r="D110" s="117" t="s">
        <v>66</v>
      </c>
      <c r="E110" s="117" t="s">
        <v>266</v>
      </c>
      <c r="F110" s="118">
        <v>123</v>
      </c>
      <c r="G110" s="119" t="s">
        <v>31</v>
      </c>
      <c r="H110" s="117" t="s">
        <v>37</v>
      </c>
      <c r="I110" s="120" t="s">
        <v>68</v>
      </c>
      <c r="J110" s="120" t="s">
        <v>41</v>
      </c>
      <c r="K110" s="118" t="s">
        <v>68</v>
      </c>
      <c r="L110" s="117">
        <v>4</v>
      </c>
      <c r="M110" s="117">
        <v>2</v>
      </c>
      <c r="N110" s="121">
        <v>0.1</v>
      </c>
      <c r="O110" s="117">
        <v>500</v>
      </c>
      <c r="P110" s="122" t="s">
        <v>267</v>
      </c>
    </row>
    <row r="111" spans="2:16" ht="42.75" x14ac:dyDescent="0.2">
      <c r="B111" s="106">
        <v>103</v>
      </c>
      <c r="C111" s="107">
        <v>44350</v>
      </c>
      <c r="D111" s="108" t="s">
        <v>66</v>
      </c>
      <c r="E111" s="108" t="s">
        <v>268</v>
      </c>
      <c r="F111" s="109">
        <v>123</v>
      </c>
      <c r="G111" s="110" t="s">
        <v>31</v>
      </c>
      <c r="H111" s="108" t="s">
        <v>37</v>
      </c>
      <c r="I111" s="111" t="s">
        <v>68</v>
      </c>
      <c r="J111" s="111" t="s">
        <v>41</v>
      </c>
      <c r="K111" s="109" t="s">
        <v>68</v>
      </c>
      <c r="L111" s="108">
        <v>4</v>
      </c>
      <c r="M111" s="108">
        <v>2</v>
      </c>
      <c r="N111" s="112">
        <v>0.1</v>
      </c>
      <c r="O111" s="108">
        <v>500</v>
      </c>
      <c r="P111" s="113" t="s">
        <v>269</v>
      </c>
    </row>
    <row r="112" spans="2:16" ht="42.75" x14ac:dyDescent="0.2">
      <c r="B112" s="115">
        <v>104</v>
      </c>
      <c r="C112" s="116">
        <v>44350</v>
      </c>
      <c r="D112" s="117" t="s">
        <v>66</v>
      </c>
      <c r="E112" s="117" t="s">
        <v>270</v>
      </c>
      <c r="F112" s="118">
        <v>123</v>
      </c>
      <c r="G112" s="119" t="s">
        <v>31</v>
      </c>
      <c r="H112" s="117" t="s">
        <v>37</v>
      </c>
      <c r="I112" s="120" t="s">
        <v>68</v>
      </c>
      <c r="J112" s="120" t="s">
        <v>41</v>
      </c>
      <c r="K112" s="118" t="s">
        <v>68</v>
      </c>
      <c r="L112" s="117">
        <v>4</v>
      </c>
      <c r="M112" s="117">
        <v>2</v>
      </c>
      <c r="N112" s="121">
        <v>0.1</v>
      </c>
      <c r="O112" s="117">
        <v>500</v>
      </c>
      <c r="P112" s="122" t="s">
        <v>271</v>
      </c>
    </row>
    <row r="113" spans="2:16" ht="42.75" x14ac:dyDescent="0.2">
      <c r="B113" s="106">
        <v>105</v>
      </c>
      <c r="C113" s="107">
        <v>44350</v>
      </c>
      <c r="D113" s="108" t="s">
        <v>66</v>
      </c>
      <c r="E113" s="108" t="s">
        <v>272</v>
      </c>
      <c r="F113" s="109">
        <v>123</v>
      </c>
      <c r="G113" s="110" t="s">
        <v>31</v>
      </c>
      <c r="H113" s="108" t="s">
        <v>37</v>
      </c>
      <c r="I113" s="111" t="s">
        <v>68</v>
      </c>
      <c r="J113" s="111" t="s">
        <v>41</v>
      </c>
      <c r="K113" s="109" t="s">
        <v>68</v>
      </c>
      <c r="L113" s="108">
        <v>4</v>
      </c>
      <c r="M113" s="108">
        <v>2</v>
      </c>
      <c r="N113" s="112">
        <v>0.1</v>
      </c>
      <c r="O113" s="108">
        <v>500</v>
      </c>
      <c r="P113" s="113" t="s">
        <v>273</v>
      </c>
    </row>
    <row r="114" spans="2:16" ht="42.75" x14ac:dyDescent="0.2">
      <c r="B114" s="115">
        <v>106</v>
      </c>
      <c r="C114" s="116">
        <v>44350</v>
      </c>
      <c r="D114" s="117" t="s">
        <v>66</v>
      </c>
      <c r="E114" s="117" t="s">
        <v>274</v>
      </c>
      <c r="F114" s="118">
        <v>123</v>
      </c>
      <c r="G114" s="119" t="s">
        <v>31</v>
      </c>
      <c r="H114" s="117" t="s">
        <v>37</v>
      </c>
      <c r="I114" s="120" t="s">
        <v>68</v>
      </c>
      <c r="J114" s="120" t="s">
        <v>41</v>
      </c>
      <c r="K114" s="118" t="s">
        <v>68</v>
      </c>
      <c r="L114" s="117">
        <v>4</v>
      </c>
      <c r="M114" s="117">
        <v>2</v>
      </c>
      <c r="N114" s="121">
        <v>0.1</v>
      </c>
      <c r="O114" s="117">
        <v>500</v>
      </c>
      <c r="P114" s="122" t="s">
        <v>275</v>
      </c>
    </row>
    <row r="115" spans="2:16" ht="42.75" x14ac:dyDescent="0.2">
      <c r="B115" s="106">
        <v>107</v>
      </c>
      <c r="C115" s="107">
        <v>44350</v>
      </c>
      <c r="D115" s="108" t="s">
        <v>66</v>
      </c>
      <c r="E115" s="108" t="s">
        <v>276</v>
      </c>
      <c r="F115" s="109">
        <v>123</v>
      </c>
      <c r="G115" s="110" t="s">
        <v>31</v>
      </c>
      <c r="H115" s="108" t="s">
        <v>37</v>
      </c>
      <c r="I115" s="111" t="s">
        <v>68</v>
      </c>
      <c r="J115" s="111" t="s">
        <v>41</v>
      </c>
      <c r="K115" s="109" t="s">
        <v>68</v>
      </c>
      <c r="L115" s="108">
        <v>4</v>
      </c>
      <c r="M115" s="108">
        <v>2</v>
      </c>
      <c r="N115" s="112">
        <v>0.1</v>
      </c>
      <c r="O115" s="108">
        <v>500</v>
      </c>
      <c r="P115" s="113" t="s">
        <v>277</v>
      </c>
    </row>
    <row r="116" spans="2:16" ht="42.75" x14ac:dyDescent="0.2">
      <c r="B116" s="115">
        <v>108</v>
      </c>
      <c r="C116" s="116">
        <v>44350</v>
      </c>
      <c r="D116" s="117" t="s">
        <v>66</v>
      </c>
      <c r="E116" s="117" t="s">
        <v>278</v>
      </c>
      <c r="F116" s="118">
        <v>123</v>
      </c>
      <c r="G116" s="119" t="s">
        <v>31</v>
      </c>
      <c r="H116" s="117" t="s">
        <v>37</v>
      </c>
      <c r="I116" s="120" t="s">
        <v>68</v>
      </c>
      <c r="J116" s="120" t="s">
        <v>41</v>
      </c>
      <c r="K116" s="118" t="s">
        <v>68</v>
      </c>
      <c r="L116" s="117">
        <v>4</v>
      </c>
      <c r="M116" s="117">
        <v>2</v>
      </c>
      <c r="N116" s="121">
        <v>0.1</v>
      </c>
      <c r="O116" s="117">
        <v>500</v>
      </c>
      <c r="P116" s="122" t="s">
        <v>279</v>
      </c>
    </row>
    <row r="117" spans="2:16" ht="42.75" x14ac:dyDescent="0.2">
      <c r="B117" s="106">
        <v>109</v>
      </c>
      <c r="C117" s="107">
        <v>44350</v>
      </c>
      <c r="D117" s="108" t="s">
        <v>66</v>
      </c>
      <c r="E117" s="108" t="s">
        <v>280</v>
      </c>
      <c r="F117" s="109">
        <v>123</v>
      </c>
      <c r="G117" s="110" t="s">
        <v>31</v>
      </c>
      <c r="H117" s="108" t="s">
        <v>37</v>
      </c>
      <c r="I117" s="111" t="s">
        <v>68</v>
      </c>
      <c r="J117" s="111" t="s">
        <v>41</v>
      </c>
      <c r="K117" s="109" t="s">
        <v>68</v>
      </c>
      <c r="L117" s="108">
        <v>4</v>
      </c>
      <c r="M117" s="108">
        <v>2</v>
      </c>
      <c r="N117" s="112">
        <v>0.1</v>
      </c>
      <c r="O117" s="108">
        <v>500</v>
      </c>
      <c r="P117" s="113" t="s">
        <v>281</v>
      </c>
    </row>
    <row r="118" spans="2:16" ht="42.75" x14ac:dyDescent="0.2">
      <c r="B118" s="115">
        <v>110</v>
      </c>
      <c r="C118" s="116">
        <v>44350</v>
      </c>
      <c r="D118" s="117" t="s">
        <v>66</v>
      </c>
      <c r="E118" s="117" t="s">
        <v>282</v>
      </c>
      <c r="F118" s="118">
        <v>123</v>
      </c>
      <c r="G118" s="119" t="s">
        <v>31</v>
      </c>
      <c r="H118" s="117" t="s">
        <v>37</v>
      </c>
      <c r="I118" s="120" t="s">
        <v>68</v>
      </c>
      <c r="J118" s="120" t="s">
        <v>41</v>
      </c>
      <c r="K118" s="118" t="s">
        <v>68</v>
      </c>
      <c r="L118" s="117">
        <v>4</v>
      </c>
      <c r="M118" s="117">
        <v>2</v>
      </c>
      <c r="N118" s="121">
        <v>0.1</v>
      </c>
      <c r="O118" s="117">
        <v>500</v>
      </c>
      <c r="P118" s="122" t="s">
        <v>283</v>
      </c>
    </row>
    <row r="119" spans="2:16" ht="42.75" x14ac:dyDescent="0.2">
      <c r="B119" s="106">
        <v>111</v>
      </c>
      <c r="C119" s="107">
        <v>44350</v>
      </c>
      <c r="D119" s="108" t="s">
        <v>66</v>
      </c>
      <c r="E119" s="108" t="s">
        <v>284</v>
      </c>
      <c r="F119" s="109">
        <v>123</v>
      </c>
      <c r="G119" s="110" t="s">
        <v>31</v>
      </c>
      <c r="H119" s="108" t="s">
        <v>37</v>
      </c>
      <c r="I119" s="111" t="s">
        <v>68</v>
      </c>
      <c r="J119" s="111" t="s">
        <v>41</v>
      </c>
      <c r="K119" s="109" t="s">
        <v>68</v>
      </c>
      <c r="L119" s="108">
        <v>4</v>
      </c>
      <c r="M119" s="108">
        <v>2</v>
      </c>
      <c r="N119" s="112">
        <v>0.1</v>
      </c>
      <c r="O119" s="108">
        <v>500</v>
      </c>
      <c r="P119" s="113" t="s">
        <v>285</v>
      </c>
    </row>
    <row r="120" spans="2:16" x14ac:dyDescent="0.2">
      <c r="B120" s="98"/>
      <c r="C120" s="98"/>
      <c r="D120" s="98"/>
      <c r="E120" s="98"/>
      <c r="F120" s="98"/>
      <c r="G120" s="98"/>
      <c r="H120" s="98"/>
      <c r="I120" s="98"/>
      <c r="J120" s="98"/>
      <c r="K120" s="98"/>
      <c r="L120" s="98"/>
      <c r="M120" s="98"/>
      <c r="N120" s="98"/>
      <c r="O120" s="98"/>
      <c r="P120" s="98"/>
    </row>
    <row r="121" spans="2:16" x14ac:dyDescent="0.2">
      <c r="B121" s="98"/>
      <c r="C121" s="98"/>
      <c r="D121" s="98"/>
      <c r="E121" s="98"/>
      <c r="F121" s="98"/>
      <c r="G121" s="98"/>
      <c r="H121" s="98"/>
      <c r="I121" s="98"/>
      <c r="J121" s="98"/>
      <c r="K121" s="98"/>
      <c r="L121" s="98"/>
      <c r="M121" s="98"/>
      <c r="N121" s="98"/>
      <c r="O121" s="98"/>
      <c r="P121" s="98"/>
    </row>
    <row r="122" spans="2:16" x14ac:dyDescent="0.2">
      <c r="B122" s="98"/>
      <c r="C122" s="98"/>
      <c r="D122" s="98"/>
      <c r="E122" s="98"/>
      <c r="F122" s="98"/>
      <c r="G122" s="98"/>
      <c r="H122" s="98"/>
      <c r="I122" s="98"/>
      <c r="J122" s="98"/>
      <c r="K122" s="98"/>
      <c r="L122" s="98"/>
      <c r="M122" s="98"/>
      <c r="N122" s="98"/>
      <c r="O122" s="98"/>
      <c r="P122" s="98"/>
    </row>
    <row r="123" spans="2:16" x14ac:dyDescent="0.2">
      <c r="B123" s="98"/>
      <c r="C123" s="98"/>
      <c r="D123" s="98"/>
      <c r="E123" s="98"/>
      <c r="F123" s="98"/>
      <c r="G123" s="98"/>
      <c r="H123" s="98"/>
      <c r="I123" s="98"/>
      <c r="J123" s="98"/>
      <c r="K123" s="98"/>
      <c r="L123" s="98"/>
      <c r="M123" s="98"/>
      <c r="N123" s="98"/>
      <c r="O123" s="98"/>
      <c r="P123" s="98"/>
    </row>
    <row r="124" spans="2:16" x14ac:dyDescent="0.2">
      <c r="B124" s="98"/>
      <c r="C124" s="98"/>
      <c r="D124" s="98"/>
      <c r="E124" s="98"/>
      <c r="F124" s="98"/>
      <c r="G124" s="98"/>
      <c r="H124" s="98"/>
      <c r="I124" s="98"/>
      <c r="J124" s="98"/>
      <c r="K124" s="98"/>
      <c r="L124" s="98"/>
      <c r="M124" s="98"/>
      <c r="N124" s="98"/>
      <c r="O124" s="98"/>
      <c r="P124" s="98"/>
    </row>
    <row r="125" spans="2:16" x14ac:dyDescent="0.2">
      <c r="B125" s="98"/>
      <c r="C125" s="98"/>
      <c r="D125" s="98"/>
      <c r="E125" s="98"/>
      <c r="F125" s="98"/>
      <c r="G125" s="98"/>
      <c r="H125" s="98"/>
      <c r="I125" s="98"/>
      <c r="J125" s="98"/>
      <c r="K125" s="98"/>
      <c r="L125" s="98"/>
      <c r="M125" s="98"/>
      <c r="N125" s="98"/>
      <c r="O125" s="98"/>
      <c r="P125" s="98"/>
    </row>
    <row r="126" spans="2:16" x14ac:dyDescent="0.2">
      <c r="B126" s="98"/>
      <c r="C126" s="98"/>
      <c r="D126" s="98"/>
      <c r="E126" s="98"/>
      <c r="F126" s="98"/>
      <c r="G126" s="98"/>
      <c r="H126" s="98"/>
      <c r="I126" s="98"/>
      <c r="J126" s="98"/>
      <c r="K126" s="98"/>
      <c r="L126" s="98"/>
      <c r="M126" s="98"/>
      <c r="N126" s="98"/>
      <c r="O126" s="98"/>
      <c r="P126" s="98"/>
    </row>
    <row r="127" spans="2:16" x14ac:dyDescent="0.2">
      <c r="B127" s="98"/>
      <c r="C127" s="98"/>
      <c r="D127" s="98"/>
      <c r="E127" s="98"/>
      <c r="F127" s="98"/>
      <c r="G127" s="98"/>
      <c r="H127" s="98"/>
      <c r="I127" s="98"/>
      <c r="J127" s="98"/>
      <c r="K127" s="98"/>
      <c r="L127" s="98"/>
      <c r="M127" s="98"/>
      <c r="N127" s="98"/>
      <c r="O127" s="98"/>
      <c r="P127" s="98"/>
    </row>
    <row r="128" spans="2:16" x14ac:dyDescent="0.2">
      <c r="B128" s="98"/>
      <c r="C128" s="98"/>
      <c r="D128" s="98"/>
      <c r="E128" s="98"/>
      <c r="F128" s="98"/>
      <c r="G128" s="98"/>
      <c r="H128" s="98"/>
      <c r="I128" s="98"/>
      <c r="J128" s="98"/>
      <c r="K128" s="98"/>
      <c r="L128" s="98"/>
      <c r="M128" s="98"/>
      <c r="N128" s="98"/>
      <c r="O128" s="98"/>
      <c r="P128" s="98"/>
    </row>
    <row r="129" s="98" customFormat="1" x14ac:dyDescent="0.2"/>
    <row r="130" s="98" customFormat="1" x14ac:dyDescent="0.2"/>
    <row r="131" s="98" customFormat="1" x14ac:dyDescent="0.2"/>
    <row r="132" s="98" customFormat="1" x14ac:dyDescent="0.2"/>
    <row r="133" s="98" customFormat="1" x14ac:dyDescent="0.2"/>
    <row r="134" s="98" customFormat="1" x14ac:dyDescent="0.2"/>
    <row r="135" s="98" customFormat="1" x14ac:dyDescent="0.2"/>
    <row r="136" s="98" customFormat="1" x14ac:dyDescent="0.2"/>
  </sheetData>
  <sheetProtection insertRows="0" deleteRows="0"/>
  <autoFilter ref="B8:P119" xr:uid="{656388E4-D05D-43E1-83DE-EA71C89D8B9D}"/>
  <phoneticPr fontId="13" type="noConversion"/>
  <conditionalFormatting sqref="H5">
    <cfRule type="iconSet" priority="17">
      <iconSet showValue="0">
        <cfvo type="percent" val="0"/>
        <cfvo type="num" val="0" gte="0"/>
        <cfvo type="num" val="1"/>
      </iconSet>
    </cfRule>
  </conditionalFormatting>
  <conditionalFormatting sqref="C5:P5">
    <cfRule type="iconSet" priority="319">
      <iconSet showValue="0">
        <cfvo type="percent" val="0"/>
        <cfvo type="num" val="0" gte="0"/>
        <cfvo type="num" val="1"/>
      </iconSet>
    </cfRule>
  </conditionalFormatting>
  <dataValidations count="4">
    <dataValidation type="date" allowBlank="1" showInputMessage="1" showErrorMessage="1" sqref="C9:C119" xr:uid="{2C65BDE4-D4D6-4905-ABA1-7D782F87E027}">
      <formula1>42370</formula1>
      <formula2>47848</formula2>
    </dataValidation>
    <dataValidation type="list" allowBlank="1" showInputMessage="1" showErrorMessage="1" sqref="G9:G119" xr:uid="{F599A380-A244-43C0-913A-FA1FEB496DF4}">
      <formula1>Q_6</formula1>
    </dataValidation>
    <dataValidation type="list" allowBlank="1" showInputMessage="1" showErrorMessage="1" sqref="H9:H119" xr:uid="{657BB791-AAB5-4D8F-A41D-ED127A7AF310}">
      <formula1>Q_YesNo</formula1>
    </dataValidation>
    <dataValidation type="list" allowBlank="1" showInputMessage="1" showErrorMessage="1" sqref="J9:J119" xr:uid="{BE2C4D58-31E0-44D2-BA9D-6B16717C72ED}">
      <formula1>Q_Gender</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49772-29D0-48A3-8468-9ED66B5BBC68}">
  <sheetPr codeName="Sheet5">
    <tabColor theme="9"/>
  </sheetPr>
  <dimension ref="B1:I29"/>
  <sheetViews>
    <sheetView showGridLines="0" zoomScaleNormal="85" zoomScalePageLayoutView="85" workbookViewId="0">
      <pane xSplit="4" ySplit="5" topLeftCell="E6" activePane="bottomRight" state="frozen"/>
      <selection pane="topRight" activeCell="E1" sqref="E1"/>
      <selection pane="bottomLeft" activeCell="A7" sqref="A7"/>
      <selection pane="bottomRight" activeCell="D1" sqref="D1"/>
    </sheetView>
  </sheetViews>
  <sheetFormatPr defaultColWidth="10.8984375" defaultRowHeight="14.25" x14ac:dyDescent="0.2"/>
  <cols>
    <col min="1" max="1" width="0.69921875" style="124" customWidth="1"/>
    <col min="2" max="2" width="4.3984375" style="124" customWidth="1"/>
    <col min="3" max="3" width="19.59765625" style="124" customWidth="1"/>
    <col min="4" max="4" width="92.296875" style="124" customWidth="1"/>
    <col min="5" max="5" width="9.296875" style="124" customWidth="1"/>
    <col min="6" max="6" width="3.59765625" style="124" customWidth="1"/>
    <col min="7" max="7" width="11" style="124" customWidth="1"/>
    <col min="8" max="8" width="6.296875" style="124" customWidth="1"/>
    <col min="9" max="9" width="53.09765625" style="125" customWidth="1"/>
    <col min="10" max="16384" width="10.8984375" style="124"/>
  </cols>
  <sheetData>
    <row r="1" spans="2:9" ht="48" customHeight="1" x14ac:dyDescent="0.2">
      <c r="B1" s="146" t="str">
        <f>ProjectSurveyQ&amp;" Survey report for "&amp;ProjectTypeQ</f>
        <v>PS Survey report for CWS</v>
      </c>
      <c r="C1" s="145"/>
      <c r="D1" s="144"/>
      <c r="E1" s="123"/>
      <c r="F1" s="123"/>
      <c r="G1" s="123"/>
    </row>
    <row r="2" spans="2:9" ht="15" x14ac:dyDescent="0.2">
      <c r="C2" s="95" t="s">
        <v>56</v>
      </c>
      <c r="D2" s="96" t="s">
        <v>57</v>
      </c>
    </row>
    <row r="3" spans="2:9" ht="15" x14ac:dyDescent="0.2">
      <c r="C3" s="95" t="s">
        <v>58</v>
      </c>
      <c r="D3" s="96">
        <v>1234</v>
      </c>
    </row>
    <row r="4" spans="2:9" ht="0.75" customHeight="1" x14ac:dyDescent="0.2"/>
    <row r="5" spans="2:9" ht="21" customHeight="1" x14ac:dyDescent="0.2">
      <c r="B5" s="143" t="s">
        <v>38</v>
      </c>
      <c r="C5" s="143" t="s">
        <v>286</v>
      </c>
      <c r="D5" s="143" t="s">
        <v>287</v>
      </c>
      <c r="E5" s="143" t="s">
        <v>288</v>
      </c>
      <c r="F5" s="143"/>
      <c r="G5" s="143"/>
      <c r="I5" s="126" t="s">
        <v>19</v>
      </c>
    </row>
    <row r="6" spans="2:9" ht="15" x14ac:dyDescent="0.2">
      <c r="B6" s="55">
        <v>1</v>
      </c>
      <c r="C6" s="127" t="s">
        <v>59</v>
      </c>
      <c r="E6" s="128">
        <f>COUNTIF('Survey Results Recording'!$E$9:$E$864,"*")</f>
        <v>109</v>
      </c>
      <c r="F6" s="58"/>
      <c r="G6" s="58"/>
      <c r="I6" s="125" t="s">
        <v>20</v>
      </c>
    </row>
    <row r="7" spans="2:9" x14ac:dyDescent="0.2">
      <c r="B7" s="55">
        <f>IF(C7&lt;&gt;"",_xlfn.AGGREGATE(4,5,$B$6:B6)+1,"")</f>
        <v>2</v>
      </c>
      <c r="C7" s="41" t="s">
        <v>28</v>
      </c>
      <c r="D7" s="41"/>
      <c r="E7" s="55"/>
      <c r="F7" s="41"/>
      <c r="G7" s="41"/>
      <c r="I7" s="125" t="s">
        <v>29</v>
      </c>
    </row>
    <row r="8" spans="2:9" x14ac:dyDescent="0.2">
      <c r="B8" s="55" t="str">
        <f>IF(C8&lt;&gt;"",_xlfn.AGGREGATE(4,5,$B$6:B7)+1,"")</f>
        <v/>
      </c>
      <c r="C8" s="60"/>
      <c r="D8" s="41" t="s">
        <v>31</v>
      </c>
      <c r="E8" s="129">
        <f>COUNTIF('Survey Results Recording'!$G:$G,D8)</f>
        <v>109</v>
      </c>
      <c r="F8" s="41"/>
      <c r="G8" s="41"/>
      <c r="I8" s="125" t="s">
        <v>29</v>
      </c>
    </row>
    <row r="9" spans="2:9" x14ac:dyDescent="0.2">
      <c r="B9" s="55" t="str">
        <f>IF(C9&lt;&gt;"",_xlfn.AGGREGATE(4,5,$B$6:B8)+1,"")</f>
        <v/>
      </c>
      <c r="C9" s="60"/>
      <c r="D9" s="41" t="s">
        <v>32</v>
      </c>
      <c r="E9" s="129">
        <f>COUNTIF('Survey Results Recording'!$G:$G,D9)</f>
        <v>1</v>
      </c>
      <c r="F9" s="41"/>
      <c r="G9" s="41"/>
      <c r="I9" s="125" t="s">
        <v>29</v>
      </c>
    </row>
    <row r="10" spans="2:9" x14ac:dyDescent="0.2">
      <c r="B10" s="55" t="str">
        <f>IF(C10&lt;&gt;"",_xlfn.AGGREGATE(4,5,$B$6:B9)+1,"")</f>
        <v/>
      </c>
      <c r="C10" s="60"/>
      <c r="D10" s="41" t="s">
        <v>33</v>
      </c>
      <c r="E10" s="129">
        <f>COUNTIF('Survey Results Recording'!$G:$G,D10)</f>
        <v>1</v>
      </c>
      <c r="F10" s="41"/>
      <c r="G10" s="41"/>
      <c r="I10" s="125" t="s">
        <v>29</v>
      </c>
    </row>
    <row r="11" spans="2:9" x14ac:dyDescent="0.2">
      <c r="B11" s="136" t="s">
        <v>34</v>
      </c>
      <c r="C11" s="90"/>
      <c r="D11" s="90"/>
      <c r="E11" s="137"/>
      <c r="F11" s="91"/>
      <c r="G11" s="91"/>
      <c r="I11" s="125" t="s">
        <v>20</v>
      </c>
    </row>
    <row r="12" spans="2:9" x14ac:dyDescent="0.2">
      <c r="B12" s="55">
        <f>IF(C12&lt;&gt;"",_xlfn.AGGREGATE(4,5,$B$6:B11)+1,"")</f>
        <v>3</v>
      </c>
      <c r="C12" s="60" t="s">
        <v>36</v>
      </c>
      <c r="D12" s="41"/>
      <c r="E12" s="55"/>
      <c r="F12" s="41"/>
      <c r="G12" s="41"/>
      <c r="I12" s="125" t="s">
        <v>20</v>
      </c>
    </row>
    <row r="13" spans="2:9" x14ac:dyDescent="0.2">
      <c r="B13" s="55" t="str">
        <f>IF(C13&lt;&gt;"",_xlfn.AGGREGATE(4,5,$B$6:B12)+1,"")</f>
        <v/>
      </c>
      <c r="C13" s="60"/>
      <c r="D13" s="41" t="s">
        <v>37</v>
      </c>
      <c r="E13" s="129">
        <f>COUNTIF('Survey Results Recording'!$H:$H,D13)</f>
        <v>110</v>
      </c>
      <c r="F13" s="39"/>
      <c r="G13" s="39"/>
      <c r="I13" s="125" t="s">
        <v>20</v>
      </c>
    </row>
    <row r="14" spans="2:9" x14ac:dyDescent="0.2">
      <c r="B14" s="55" t="str">
        <f>IF(C14&lt;&gt;"",_xlfn.AGGREGATE(4,5,$B$6:B13)+1,"")</f>
        <v/>
      </c>
      <c r="C14" s="60"/>
      <c r="D14" s="41" t="s">
        <v>38</v>
      </c>
      <c r="E14" s="129">
        <f>COUNTIF('Survey Results Recording'!$H:$H,D14)</f>
        <v>1</v>
      </c>
      <c r="F14" s="62"/>
      <c r="G14" s="62"/>
      <c r="I14" s="125" t="s">
        <v>20</v>
      </c>
    </row>
    <row r="15" spans="2:9" x14ac:dyDescent="0.2">
      <c r="B15" s="55">
        <f>IF(C15&lt;&gt;"",_xlfn.AGGREGATE(4,5,$B$6:B14)+1,"")</f>
        <v>4</v>
      </c>
      <c r="C15" s="58" t="s">
        <v>39</v>
      </c>
      <c r="D15" s="130"/>
      <c r="E15" s="131">
        <f>COUNTIF('Survey Results Recording'!$I$9:$I$864,"*")</f>
        <v>109</v>
      </c>
      <c r="F15" s="20" t="s">
        <v>289</v>
      </c>
      <c r="G15" s="39"/>
      <c r="I15" s="125" t="s">
        <v>20</v>
      </c>
    </row>
    <row r="16" spans="2:9" x14ac:dyDescent="0.2">
      <c r="B16" s="55">
        <f>IF(C16&lt;&gt;"",_xlfn.AGGREGATE(4,5,$B$6:B15)+1,"")</f>
        <v>5</v>
      </c>
      <c r="C16" s="41" t="s">
        <v>40</v>
      </c>
      <c r="D16" s="41"/>
      <c r="E16" s="55"/>
      <c r="F16" s="41"/>
      <c r="G16" s="41"/>
      <c r="I16" s="125" t="s">
        <v>20</v>
      </c>
    </row>
    <row r="17" spans="2:9" x14ac:dyDescent="0.2">
      <c r="B17" s="55" t="str">
        <f>IF(C17&lt;&gt;"",_xlfn.AGGREGATE(4,5,$B$6:B16)+1,"")</f>
        <v/>
      </c>
      <c r="C17" s="41"/>
      <c r="D17" s="41" t="s">
        <v>41</v>
      </c>
      <c r="E17" s="129">
        <f>COUNTIF('Survey Results Recording'!$J:$J,D17)</f>
        <v>109</v>
      </c>
      <c r="F17" s="41"/>
      <c r="G17" s="41"/>
      <c r="I17" s="125" t="s">
        <v>20</v>
      </c>
    </row>
    <row r="18" spans="2:9" x14ac:dyDescent="0.2">
      <c r="B18" s="55" t="str">
        <f>IF(C18&lt;&gt;"",_xlfn.AGGREGATE(4,5,$B$6:B17)+1,"")</f>
        <v/>
      </c>
      <c r="C18" s="41"/>
      <c r="D18" s="41" t="s">
        <v>42</v>
      </c>
      <c r="E18" s="129">
        <f>COUNTIF('Survey Results Recording'!$J:$J,D18)</f>
        <v>2</v>
      </c>
      <c r="F18" s="41"/>
      <c r="G18" s="41"/>
      <c r="I18" s="125" t="s">
        <v>20</v>
      </c>
    </row>
    <row r="19" spans="2:9" x14ac:dyDescent="0.2">
      <c r="B19" s="55">
        <f>IF(C19&lt;&gt;"",_xlfn.AGGREGATE(4,5,$B$6:B18)+1,"")</f>
        <v>6</v>
      </c>
      <c r="C19" s="58" t="s">
        <v>43</v>
      </c>
      <c r="D19" s="58"/>
      <c r="E19" s="131">
        <f>COUNTIF('Survey Results Recording'!$K$9:$K$864,"*")</f>
        <v>111</v>
      </c>
      <c r="F19" s="20" t="s">
        <v>289</v>
      </c>
      <c r="G19" s="41"/>
      <c r="I19" s="125" t="s">
        <v>20</v>
      </c>
    </row>
    <row r="20" spans="2:9" x14ac:dyDescent="0.2">
      <c r="B20" s="55">
        <f>IF(C20&lt;&gt;"",_xlfn.AGGREGATE(4,5,$B$6:B19)+1,"")</f>
        <v>7</v>
      </c>
      <c r="C20" s="41" t="s">
        <v>44</v>
      </c>
      <c r="D20" s="41"/>
      <c r="E20" s="55"/>
      <c r="F20" s="41"/>
      <c r="G20" s="41"/>
      <c r="I20" s="125" t="s">
        <v>45</v>
      </c>
    </row>
    <row r="21" spans="2:9" x14ac:dyDescent="0.2">
      <c r="B21" s="55" t="str">
        <f>IF(C21&lt;&gt;"",_xlfn.AGGREGATE(4,5,$B$6:B20)+1,"")</f>
        <v/>
      </c>
      <c r="C21" s="41"/>
      <c r="D21" s="63" t="s">
        <v>31</v>
      </c>
      <c r="E21" s="132">
        <f>AVERAGE('Survey Results Recording'!$L9:$L864)</f>
        <v>4.0360360360360357</v>
      </c>
      <c r="G21" s="41"/>
      <c r="I21" s="125" t="s">
        <v>45</v>
      </c>
    </row>
    <row r="22" spans="2:9" x14ac:dyDescent="0.2">
      <c r="B22" s="55" t="str">
        <f>IF(C22&lt;&gt;"",_xlfn.AGGREGATE(4,5,$B$6:B21)+1,"")</f>
        <v/>
      </c>
      <c r="C22" s="41"/>
      <c r="D22" s="63" t="s">
        <v>32</v>
      </c>
      <c r="E22" s="132">
        <f>AVERAGE('Survey Results Recording'!$M9:$M864)</f>
        <v>2.0090090090090089</v>
      </c>
      <c r="F22" s="41"/>
      <c r="G22" s="41"/>
      <c r="I22" s="125" t="s">
        <v>45</v>
      </c>
    </row>
    <row r="23" spans="2:9" x14ac:dyDescent="0.2">
      <c r="B23" s="136" t="s">
        <v>46</v>
      </c>
      <c r="C23" s="90"/>
      <c r="D23" s="90"/>
      <c r="E23" s="137"/>
      <c r="F23" s="91"/>
      <c r="G23" s="91"/>
      <c r="I23" s="125" t="s">
        <v>20</v>
      </c>
    </row>
    <row r="24" spans="2:9" x14ac:dyDescent="0.2">
      <c r="B24" s="55">
        <f>IF(C24&lt;&gt;"",_xlfn.AGGREGATE(4,5,$B$6:B23)+1,"")</f>
        <v>8</v>
      </c>
      <c r="C24" s="48" t="s">
        <v>293</v>
      </c>
      <c r="D24" s="48"/>
      <c r="E24" s="133">
        <f>AVERAGE('Survey Results Recording'!$N$9:$N$864)</f>
        <v>0.12792792792792765</v>
      </c>
      <c r="F24" s="48"/>
      <c r="G24" s="48"/>
      <c r="I24" s="125" t="s">
        <v>47</v>
      </c>
    </row>
    <row r="25" spans="2:9" x14ac:dyDescent="0.2">
      <c r="B25" s="55">
        <f>IF(C25&lt;&gt;"",_xlfn.AGGREGATE(4,5,$B$6:B24)+1,"")</f>
        <v>9</v>
      </c>
      <c r="C25" s="48" t="s">
        <v>49</v>
      </c>
      <c r="D25" s="48"/>
      <c r="E25" s="134">
        <f>AVERAGE('Survey Results Recording'!$O$9:$O$864)</f>
        <v>500</v>
      </c>
      <c r="F25" s="39" t="s">
        <v>50</v>
      </c>
      <c r="G25" s="48"/>
      <c r="I25" s="125" t="s">
        <v>51</v>
      </c>
    </row>
    <row r="26" spans="2:9" x14ac:dyDescent="0.2">
      <c r="B26" s="136" t="s">
        <v>52</v>
      </c>
      <c r="C26" s="90"/>
      <c r="D26" s="90"/>
      <c r="E26" s="137"/>
      <c r="F26" s="91"/>
      <c r="G26" s="91"/>
      <c r="I26" s="125" t="s">
        <v>20</v>
      </c>
    </row>
    <row r="27" spans="2:9" x14ac:dyDescent="0.2">
      <c r="B27" s="55">
        <f>IF(C27&lt;&gt;"",_xlfn.AGGREGATE(4,5,$B$6:B26)+1,"")</f>
        <v>10</v>
      </c>
      <c r="C27" s="48" t="s">
        <v>53</v>
      </c>
      <c r="D27" s="48"/>
      <c r="E27" s="103"/>
      <c r="F27" s="48"/>
      <c r="G27" s="48"/>
      <c r="I27" s="125" t="s">
        <v>20</v>
      </c>
    </row>
    <row r="28" spans="2:9" x14ac:dyDescent="0.2">
      <c r="B28" s="55"/>
      <c r="C28" s="48"/>
      <c r="D28" s="66" t="s">
        <v>38</v>
      </c>
      <c r="E28" s="129">
        <f>COUNTIF('Survey Results Recording'!$P$9:$P$864,$D28)</f>
        <v>2</v>
      </c>
      <c r="F28" s="67"/>
      <c r="G28" s="67"/>
      <c r="I28" s="125" t="s">
        <v>20</v>
      </c>
    </row>
    <row r="29" spans="2:9" x14ac:dyDescent="0.2">
      <c r="B29" s="55"/>
      <c r="C29" s="48"/>
      <c r="D29" s="66" t="s">
        <v>54</v>
      </c>
      <c r="E29" s="128">
        <f>COUNTIF('Survey Results Recording'!$P$9:$P$864,"*")</f>
        <v>111</v>
      </c>
      <c r="F29" s="135" t="s">
        <v>289</v>
      </c>
      <c r="G29" s="67"/>
      <c r="I29" s="125" t="s">
        <v>20</v>
      </c>
    </row>
  </sheetData>
  <sheetProtection insertRows="0"/>
  <autoFilter ref="B5:I29" xr:uid="{C8749772-29D0-48A3-8468-9ED66B5BBC68}"/>
  <pageMargins left="0.25" right="0.17" top="0.75" bottom="0.75" header="0.3" footer="0.3"/>
  <pageSetup paperSize="9" orientation="landscape" r:id="rId1"/>
  <headerFooter>
    <oddHeader>&amp;CBaseline Survey Report&amp;R&amp;P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ff25b3-493e-4851-82b7-4e504def2eba">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367E7F215A3A48BD10E37FB9526B69" ma:contentTypeVersion="14" ma:contentTypeDescription="Create a new document." ma:contentTypeScope="" ma:versionID="3f227993d80c48f1268552a3cba613a4">
  <xsd:schema xmlns:xsd="http://www.w3.org/2001/XMLSchema" xmlns:xs="http://www.w3.org/2001/XMLSchema" xmlns:p="http://schemas.microsoft.com/office/2006/metadata/properties" xmlns:ns2="40ff25b3-493e-4851-82b7-4e504def2eba" xmlns:ns3="87d2df8b-a2fd-4f62-8ef6-4a22c6824c33" xmlns:ns4="94d6f73f-29f7-4e77-9e68-180d20b81668" targetNamespace="http://schemas.microsoft.com/office/2006/metadata/properties" ma:root="true" ma:fieldsID="1c39667e8e36b6731b89c877a08bc9c0" ns2:_="" ns3:_="" ns4:_="">
    <xsd:import namespace="40ff25b3-493e-4851-82b7-4e504def2eba"/>
    <xsd:import namespace="87d2df8b-a2fd-4f62-8ef6-4a22c6824c33"/>
    <xsd:import namespace="94d6f73f-29f7-4e77-9e68-180d20b81668"/>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7d2df8b-a2fd-4f62-8ef6-4a22c6824c33"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4d6f73f-29f7-4e77-9e68-180d20b8166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E D A A B Q S w M E F A A C A A g A b o 3 D U m h / L E S h A A A A 9 g A A A B I A H A B D b 2 5 m a W c v U G F j a 2 F n Z S 5 4 b W w g o h g A K K A U A A A A A A A A A A A A A A A A A A A A A A A A A A A A h U 8 9 D o I w G L 0 K 6 U 4 L x U H J R x l c J T E x M a 5 N q d A I H 4 Y W y 9 0 c P J J X E K O o m + P 7 z X v 3 6 w 3 y s W 2 C i + 6 t 6 T A j M Y 1 I o F F 1 p c E q I 4 M 7 h k u S C 9 h K d Z K V D i Y z 2 n S 0 J i O 1 c + e U M e 8 9 9 Q n t + o r x K I r Z o d j s V K 1 b G R q 0 T q L S 5 J M q / 6 e I g P 1 r j O B 0 l d A F 5 z Q C N n N Q G P z q f J r 7 V H 9 I W A + N G 3 o t N I Z T M b A Z A 3 t / E A 9 Q S w M E F A A C A A g A b o 3 D 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6 N w 1 I o i k e 4 D g A A A B E A A A A T A B w A R m 9 y b X V s Y X M v U 2 V j d G l v b j E u b S C i G A A o o B Q A A A A A A A A A A A A A A A A A A A A A A A A A A A A r T k 0 u y c z P U w i G 0 I b W A F B L A Q I t A B Q A A g A I A G 6 N w 1 J o f y x E o Q A A A P Y A A A A S A A A A A A A A A A A A A A A A A A A A A A B D b 2 5 m a W c v U G F j a 2 F n Z S 5 4 b W x Q S w E C L Q A U A A I A C A B u j c N S D 8 r p q 6 Q A A A D p A A A A E w A A A A A A A A A A A A A A A A D t A A A A W 0 N v b n R l b n R f V H l w Z X N d L n h t b F B L A Q I t A B Q A A g A I A G 6 N w 1 I o i k e 4 D g A A A B E A A A A T A A A A A A A A A A A A A A A A A N 4 B A A B G b 3 J t d W x h c y 9 T Z W N 0 a W 9 u M S 5 t U E s F B g A A A A A D A A M A w g A A A D k 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d f 9 s G g M A n Q J w P t a u Z 0 a 0 B A A A A A A I A A A A A A B B m A A A A A Q A A I A A A A B l Q e j v E R c T 7 + Z B M x J X 5 b L c T z h c 2 7 b N w 8 F a E 3 0 Z H y C f / A A A A A A 6 A A A A A A g A A I A A A A O 9 9 X G l 9 e f a D I Z 6 E I w d Z x N 1 q N E y X L w I A m R b a C j L r P j E N U A A A A F 9 r 3 k I c h g m X C z N E g A t D j h K k y w j + z M / r C 5 9 v 0 g r w I u Z v o K u 1 f T o e Q t V T R N U o H 7 m o V 0 / R F q z + J s 9 N v z 1 B l + K l O 0 K g m z u n + + K j 6 b c 0 l G J 1 / Y B u Q A A A A G b P c U V A m F / o x K O F 7 i a o 0 / z w / F b T j Q T 7 p / 3 T 6 r 2 s v D E A 6 p 7 c Q U j r N F Z K 7 1 b v c B S m w j 4 a n E V w 7 / 3 0 P F m d 2 0 q I o n s = < / D a t a M a s h u p > 
</file>

<file path=customXml/itemProps1.xml><?xml version="1.0" encoding="utf-8"?>
<ds:datastoreItem xmlns:ds="http://schemas.openxmlformats.org/officeDocument/2006/customXml" ds:itemID="{80E3E1CF-C416-4A18-A159-61846D99CD35}">
  <ds:schemaRefs>
    <ds:schemaRef ds:uri="http://purl.org/dc/elements/1.1/"/>
    <ds:schemaRef ds:uri="http://purl.org/dc/term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dcmitype/"/>
    <ds:schemaRef ds:uri="http://schemas.openxmlformats.org/package/2006/metadata/core-properties"/>
    <ds:schemaRef ds:uri="40ff25b3-493e-4851-82b7-4e504def2eba"/>
    <ds:schemaRef ds:uri="030caf0d-19d7-4c1c-8941-0d7d4058697a"/>
  </ds:schemaRefs>
</ds:datastoreItem>
</file>

<file path=customXml/itemProps2.xml><?xml version="1.0" encoding="utf-8"?>
<ds:datastoreItem xmlns:ds="http://schemas.openxmlformats.org/officeDocument/2006/customXml" ds:itemID="{230381DE-D449-42D6-9069-2D2F8C6E8229}">
  <ds:schemaRefs>
    <ds:schemaRef ds:uri="http://schemas.microsoft.com/sharepoint/v3/contenttype/forms"/>
  </ds:schemaRefs>
</ds:datastoreItem>
</file>

<file path=customXml/itemProps3.xml><?xml version="1.0" encoding="utf-8"?>
<ds:datastoreItem xmlns:ds="http://schemas.openxmlformats.org/officeDocument/2006/customXml" ds:itemID="{555F8A2B-E007-4FBC-922E-BB6DFA331301}"/>
</file>

<file path=customXml/itemProps4.xml><?xml version="1.0" encoding="utf-8"?>
<ds:datastoreItem xmlns:ds="http://schemas.openxmlformats.org/officeDocument/2006/customXml" ds:itemID="{4499A37A-FB97-48CE-904F-1B2CA73D844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Cover</vt:lpstr>
      <vt:lpstr>MasterQ</vt:lpstr>
      <vt:lpstr>Survey Results Recording</vt:lpstr>
      <vt:lpstr>Report</vt:lpstr>
      <vt:lpstr>ProjectSurveyQ</vt:lpstr>
      <vt:lpstr>ProjectTypeQ</vt:lpstr>
      <vt:lpstr>Report!Q_6</vt:lpstr>
      <vt:lpstr>Q_6</vt:lpstr>
      <vt:lpstr>Report!Q_Gender</vt:lpstr>
      <vt:lpstr>Q_Gender</vt:lpstr>
      <vt:lpstr>Report!Q_YesNo</vt:lpstr>
      <vt:lpstr>Q_YesNo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Hoang, Ha</dc:creator>
  <cp:keywords/>
  <dc:description/>
  <cp:lastModifiedBy>Ha Hoang</cp:lastModifiedBy>
  <cp:revision/>
  <dcterms:created xsi:type="dcterms:W3CDTF">2021-05-13T09:29:34Z</dcterms:created>
  <dcterms:modified xsi:type="dcterms:W3CDTF">2022-04-22T10:54:34Z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0x0101000B367E7F215A3A48BD10E37FB9526B69</vt:lpwstr>
  </property>
  <property fmtid="{D5CDD505-2E9C-101B-9397-08002B2CF9AE}" pid="3" name="Order">
    <vt:r8>59100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